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55" tabRatio="807"/>
  </bookViews>
  <sheets>
    <sheet name="Instructions" sheetId="1" r:id="rId1"/>
    <sheet name="Technical Submission form-Table" sheetId="3" r:id="rId2"/>
    <sheet name="rev" sheetId="4" r:id="rId3"/>
    <sheet name="dc" sheetId="5" r:id="rId4"/>
    <sheet name="side" sheetId="6" r:id="rId5"/>
    <sheet name="top" sheetId="7" r:id="rId6"/>
    <sheet name="front" sheetId="8" r:id="rId7"/>
    <sheet name="rear" sheetId="9" r:id="rId8"/>
    <sheet name="3D" sheetId="10" r:id="rId9"/>
    <sheet name="window" sheetId="11" r:id="rId10"/>
    <sheet name="mirror" sheetId="12" r:id="rId11"/>
    <sheet name="bh" sheetId="13" r:id="rId12"/>
    <sheet name="wheelbh" sheetId="14" r:id="rId13"/>
    <sheet name="rb" sheetId="15" r:id="rId14"/>
    <sheet name="vp" sheetId="16" r:id="rId15"/>
    <sheet name="br" sheetId="17" r:id="rId16"/>
    <sheet name="cg" sheetId="18" r:id="rId17"/>
    <sheet name="sb" sheetId="19" r:id="rId18"/>
    <sheet name="lug" sheetId="20" r:id="rId19"/>
    <sheet name="tow" sheetId="21" r:id="rId20"/>
    <sheet name="es" sheetId="22" r:id="rId21"/>
    <sheet name="lights" sheetId="23" r:id="rId22"/>
  </sheets>
  <externalReferences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3" l="1"/>
  <c r="D99" i="3"/>
  <c r="M99" i="3"/>
  <c r="D158" i="3"/>
  <c r="D159" i="3"/>
  <c r="D160" i="3"/>
  <c r="D161" i="3"/>
  <c r="D162" i="3"/>
  <c r="D163" i="3"/>
  <c r="D164" i="3"/>
  <c r="D93" i="3"/>
  <c r="D26" i="3"/>
  <c r="D27" i="3"/>
  <c r="D28" i="3"/>
  <c r="D21" i="3"/>
  <c r="D55" i="3" l="1"/>
  <c r="D34" i="3" l="1"/>
  <c r="T11" i="1" l="1"/>
  <c r="D46" i="3"/>
  <c r="D111" i="3" l="1"/>
  <c r="M111" i="3" s="1"/>
  <c r="D112" i="3"/>
  <c r="M112" i="3" s="1"/>
  <c r="D82" i="3"/>
  <c r="M82" i="3" s="1"/>
  <c r="D83" i="3"/>
  <c r="M83" i="3" s="1"/>
  <c r="D84" i="3"/>
  <c r="M84" i="3" s="1"/>
  <c r="D85" i="3"/>
  <c r="M85" i="3" s="1"/>
  <c r="D87" i="3"/>
  <c r="M87" i="3" s="1"/>
  <c r="D88" i="3"/>
  <c r="M88" i="3" s="1"/>
  <c r="G9" i="3"/>
  <c r="G8" i="3"/>
  <c r="G5" i="3"/>
  <c r="C5" i="3"/>
  <c r="M1" i="23" l="1"/>
  <c r="M1" i="22"/>
  <c r="M1" i="21"/>
  <c r="M1" i="20"/>
  <c r="M1" i="19"/>
  <c r="M1" i="18"/>
  <c r="M1" i="17"/>
  <c r="M1" i="16"/>
  <c r="M1" i="15"/>
  <c r="M1" i="14"/>
  <c r="M1" i="13"/>
  <c r="M1" i="12"/>
  <c r="M1" i="11"/>
  <c r="M1" i="10"/>
  <c r="M1" i="9"/>
  <c r="M1" i="8"/>
  <c r="M1" i="7"/>
  <c r="M1" i="6"/>
  <c r="D155" i="3"/>
  <c r="M155" i="3" s="1"/>
  <c r="D154" i="3"/>
  <c r="M154" i="3" s="1"/>
  <c r="D153" i="3"/>
  <c r="M153" i="3" s="1"/>
  <c r="D152" i="3"/>
  <c r="M152" i="3" s="1"/>
  <c r="D151" i="3"/>
  <c r="M151" i="3" s="1"/>
  <c r="D149" i="3"/>
  <c r="M149" i="3" s="1"/>
  <c r="D148" i="3"/>
  <c r="M148" i="3" s="1"/>
  <c r="D147" i="3"/>
  <c r="M147" i="3" s="1"/>
  <c r="D146" i="3"/>
  <c r="M146" i="3" s="1"/>
  <c r="D145" i="3"/>
  <c r="M145" i="3" s="1"/>
  <c r="M164" i="3"/>
  <c r="M163" i="3"/>
  <c r="M162" i="3"/>
  <c r="M161" i="3"/>
  <c r="M160" i="3"/>
  <c r="M159" i="3"/>
  <c r="M158" i="3"/>
  <c r="D157" i="3"/>
  <c r="M157" i="3" s="1"/>
  <c r="D143" i="3"/>
  <c r="M143" i="3" s="1"/>
  <c r="D142" i="3"/>
  <c r="M142" i="3" s="1"/>
  <c r="D141" i="3"/>
  <c r="M141" i="3" s="1"/>
  <c r="D140" i="3"/>
  <c r="M140" i="3" s="1"/>
  <c r="D139" i="3"/>
  <c r="M139" i="3" s="1"/>
  <c r="D138" i="3"/>
  <c r="M138" i="3" s="1"/>
  <c r="D137" i="3"/>
  <c r="M137" i="3" s="1"/>
  <c r="D136" i="3"/>
  <c r="M136" i="3" s="1"/>
  <c r="D130" i="3"/>
  <c r="M130" i="3" s="1"/>
  <c r="D128" i="3"/>
  <c r="M128" i="3" s="1"/>
  <c r="D127" i="3"/>
  <c r="M127" i="3" s="1"/>
  <c r="D126" i="3"/>
  <c r="M126" i="3" s="1"/>
  <c r="D125" i="3"/>
  <c r="M125" i="3" s="1"/>
  <c r="D77" i="3"/>
  <c r="M77" i="3" s="1"/>
  <c r="D76" i="3"/>
  <c r="M76" i="3" s="1"/>
  <c r="D75" i="3"/>
  <c r="M75" i="3" s="1"/>
  <c r="D74" i="3"/>
  <c r="M74" i="3" s="1"/>
  <c r="D73" i="3"/>
  <c r="M73" i="3" s="1"/>
  <c r="D72" i="3"/>
  <c r="M72" i="3" s="1"/>
  <c r="D71" i="3"/>
  <c r="M71" i="3" s="1"/>
  <c r="D70" i="3"/>
  <c r="M70" i="3" s="1"/>
  <c r="D69" i="3"/>
  <c r="M69" i="3" s="1"/>
  <c r="D68" i="3"/>
  <c r="M68" i="3" s="1"/>
  <c r="D67" i="3"/>
  <c r="M67" i="3" s="1"/>
  <c r="D65" i="3"/>
  <c r="M65" i="3" s="1"/>
  <c r="D64" i="3"/>
  <c r="M64" i="3" s="1"/>
  <c r="D63" i="3"/>
  <c r="M63" i="3" s="1"/>
  <c r="D62" i="3"/>
  <c r="M62" i="3" s="1"/>
  <c r="D61" i="3"/>
  <c r="M61" i="3" s="1"/>
  <c r="D59" i="3"/>
  <c r="M59" i="3" s="1"/>
  <c r="D58" i="3"/>
  <c r="M58" i="3" s="1"/>
  <c r="D57" i="3"/>
  <c r="M57" i="3" s="1"/>
  <c r="M55" i="3"/>
  <c r="D54" i="3"/>
  <c r="M54" i="3" s="1"/>
  <c r="D52" i="3"/>
  <c r="M52" i="3" s="1"/>
  <c r="D51" i="3"/>
  <c r="M51" i="3" s="1"/>
  <c r="D43" i="3"/>
  <c r="M43" i="3" s="1"/>
  <c r="D42" i="3"/>
  <c r="M42" i="3" s="1"/>
  <c r="D41" i="3"/>
  <c r="M41" i="3" s="1"/>
  <c r="D40" i="3"/>
  <c r="M40" i="3" s="1"/>
  <c r="D39" i="3"/>
  <c r="M39" i="3" s="1"/>
  <c r="D38" i="3"/>
  <c r="M38" i="3" s="1"/>
  <c r="D37" i="3"/>
  <c r="M37" i="3" s="1"/>
  <c r="D36" i="3"/>
  <c r="M36" i="3" s="1"/>
  <c r="D35" i="3"/>
  <c r="M35" i="3" s="1"/>
  <c r="M34" i="3"/>
  <c r="D100" i="3"/>
  <c r="M100" i="3" s="1"/>
  <c r="D98" i="3"/>
  <c r="M98" i="3" s="1"/>
  <c r="D97" i="3"/>
  <c r="M97" i="3" s="1"/>
  <c r="D96" i="3"/>
  <c r="M96" i="3" s="1"/>
  <c r="D95" i="3"/>
  <c r="M95" i="3" s="1"/>
  <c r="D123" i="3"/>
  <c r="M123" i="3" s="1"/>
  <c r="M93" i="3"/>
  <c r="D92" i="3"/>
  <c r="M92" i="3" s="1"/>
  <c r="D91" i="3"/>
  <c r="M91" i="3" s="1"/>
  <c r="D90" i="3"/>
  <c r="M90" i="3" s="1"/>
  <c r="D80" i="3"/>
  <c r="M80" i="3" s="1"/>
  <c r="D121" i="3"/>
  <c r="M121" i="3" s="1"/>
  <c r="D119" i="3"/>
  <c r="M119" i="3" s="1"/>
  <c r="D118" i="3"/>
  <c r="M118" i="3" s="1"/>
  <c r="D117" i="3"/>
  <c r="M117" i="3" s="1"/>
  <c r="D116" i="3"/>
  <c r="M116" i="3" s="1"/>
  <c r="D108" i="3"/>
  <c r="M108" i="3" s="1"/>
  <c r="D107" i="3"/>
  <c r="M107" i="3" s="1"/>
  <c r="D106" i="3"/>
  <c r="M106" i="3" s="1"/>
  <c r="D105" i="3"/>
  <c r="M105" i="3" s="1"/>
  <c r="D104" i="3"/>
  <c r="M104" i="3" s="1"/>
  <c r="D114" i="3"/>
  <c r="M114" i="3" s="1"/>
  <c r="D113" i="3"/>
  <c r="M113" i="3" s="1"/>
  <c r="D49" i="3"/>
  <c r="M49" i="3" s="1"/>
  <c r="D48" i="3"/>
  <c r="M48" i="3" s="1"/>
  <c r="D47" i="3"/>
  <c r="M47" i="3" s="1"/>
  <c r="D45" i="3"/>
  <c r="M45" i="3" s="1"/>
  <c r="D102" i="3"/>
  <c r="M102" i="3" s="1"/>
  <c r="D133" i="3"/>
  <c r="M133" i="3" s="1"/>
  <c r="D132" i="3"/>
  <c r="M132" i="3" s="1"/>
  <c r="D31" i="3"/>
  <c r="M31" i="3" s="1"/>
  <c r="D30" i="3"/>
  <c r="M30" i="3" s="1"/>
  <c r="M28" i="3"/>
  <c r="M27" i="3"/>
  <c r="M26" i="3"/>
  <c r="D25" i="3"/>
  <c r="M25" i="3" s="1"/>
  <c r="D23" i="3"/>
  <c r="M23" i="3" s="1"/>
  <c r="D22" i="3"/>
  <c r="M22" i="3" s="1"/>
  <c r="M21" i="3"/>
  <c r="D20" i="3"/>
  <c r="M20" i="3" s="1"/>
  <c r="D19" i="3"/>
  <c r="M19" i="3" s="1"/>
  <c r="D18" i="3"/>
  <c r="M18" i="3" s="1"/>
  <c r="D17" i="3"/>
  <c r="M17" i="3" s="1"/>
  <c r="D15" i="3"/>
  <c r="M15" i="3" s="1"/>
  <c r="D14" i="3"/>
  <c r="M14" i="3" s="1"/>
  <c r="M7" i="3"/>
  <c r="G7" i="3" s="1"/>
  <c r="C6" i="3"/>
  <c r="A6" i="3"/>
  <c r="M6" i="3" l="1"/>
  <c r="G6" i="3" s="1"/>
</calcChain>
</file>

<file path=xl/sharedStrings.xml><?xml version="1.0" encoding="utf-8"?>
<sst xmlns="http://schemas.openxmlformats.org/spreadsheetml/2006/main" count="267" uniqueCount="246">
  <si>
    <t xml:space="preserve">Please fill in the technical submission form by clicking on: </t>
  </si>
  <si>
    <t>(to get back to this screen click on the "instructions" button):</t>
  </si>
  <si>
    <t>Instructions</t>
  </si>
  <si>
    <t>in the status column:</t>
  </si>
  <si>
    <t>&gt;</t>
  </si>
  <si>
    <t>Fields are shaded by the data types requried:</t>
  </si>
  <si>
    <t>TEAM</t>
  </si>
  <si>
    <t>Team name:</t>
  </si>
  <si>
    <t>Energy:</t>
  </si>
  <si>
    <t>Car name:</t>
  </si>
  <si>
    <t>Form status:</t>
  </si>
  <si>
    <t>Pictures:</t>
  </si>
  <si>
    <t>Design</t>
  </si>
  <si>
    <t>Safety</t>
  </si>
  <si>
    <t>Version:</t>
  </si>
  <si>
    <t>EV</t>
  </si>
  <si>
    <t>Article</t>
  </si>
  <si>
    <t>Information</t>
  </si>
  <si>
    <t>Status</t>
  </si>
  <si>
    <t>Input</t>
  </si>
  <si>
    <t>Version number (pervious version will be replaced)</t>
  </si>
  <si>
    <t>Revision</t>
  </si>
  <si>
    <t>Registration ID</t>
  </si>
  <si>
    <t>Team name</t>
  </si>
  <si>
    <t>Car name</t>
  </si>
  <si>
    <t>School name</t>
  </si>
  <si>
    <t>Energy type</t>
  </si>
  <si>
    <t>Previous participation in New Energy New Generation(NENG) event</t>
  </si>
  <si>
    <t>What was the energy type?</t>
  </si>
  <si>
    <t>Changes</t>
  </si>
  <si>
    <t>Pictures</t>
  </si>
  <si>
    <t>Electircal system diagram and schematic inserted?</t>
  </si>
  <si>
    <t>Electrical system</t>
  </si>
  <si>
    <t>Are you using radio communication?</t>
  </si>
  <si>
    <t>Cockpit ventilation present?</t>
  </si>
  <si>
    <t>Number of wheels</t>
  </si>
  <si>
    <t xml:space="preserve">Sharp edges/objects outside or inside vehcile </t>
  </si>
  <si>
    <t>Aerodynamic appendages (flaps that move with wind)</t>
  </si>
  <si>
    <t>Sharp objects inside the vehicle</t>
  </si>
  <si>
    <t>Rigid and fire resistant bulkhead</t>
  </si>
  <si>
    <t>Safety belts able to withstand 1.5 x drivers weight</t>
  </si>
  <si>
    <t>Solid chassis mounting</t>
  </si>
  <si>
    <t>Proprietary, motor sport type</t>
  </si>
  <si>
    <t>Driver exit time (seconds)</t>
  </si>
  <si>
    <t>Good closing of body</t>
  </si>
  <si>
    <t>Ability to open door/opening from inside</t>
  </si>
  <si>
    <t>Adhesive tape used for door/opening</t>
  </si>
  <si>
    <t>Method of opening marked on outside</t>
  </si>
  <si>
    <t>Horn is operatinoal</t>
  </si>
  <si>
    <t>Frequency (Hz)</t>
  </si>
  <si>
    <t>Decibels (dB)</t>
  </si>
  <si>
    <t>Solidly attached</t>
  </si>
  <si>
    <t>Leg forward position</t>
  </si>
  <si>
    <t>Is an automatic transimssion used?</t>
  </si>
  <si>
    <t>Vehcile has idling capability</t>
  </si>
  <si>
    <t>Is a chain used to tranmsit power</t>
  </si>
  <si>
    <t>Chain/belt guard in place (or no chain/belt used)</t>
  </si>
  <si>
    <t>External emergency shut down mechanism present</t>
  </si>
  <si>
    <t>Internal emergency shut down mechanism present</t>
  </si>
  <si>
    <t>Stops motor</t>
  </si>
  <si>
    <t>Mechanically isolation of energy souce (including the solar panels)</t>
  </si>
  <si>
    <t>Switch location shown by red arrow with white border</t>
  </si>
  <si>
    <t>Height (mm)</t>
  </si>
  <si>
    <t>Track width - front (mm)</t>
  </si>
  <si>
    <t>Track width - rear (mm), if any</t>
  </si>
  <si>
    <t>Width (mm) [exlcuding mirrors]</t>
  </si>
  <si>
    <t>Wheelbase (mm)</t>
  </si>
  <si>
    <t>Length (mm)</t>
  </si>
  <si>
    <t>Driver compartment height (mm)</t>
  </si>
  <si>
    <t>Driver compartment width at shoulder (mm)</t>
  </si>
  <si>
    <t>Ground clearnace (mm)</t>
  </si>
  <si>
    <t>Appropriate dimensions and fixing</t>
  </si>
  <si>
    <t>Are the wheels isolated from driver with a bulkhead?</t>
  </si>
  <si>
    <t>Width of tyre (mm)</t>
  </si>
  <si>
    <t>Steering is precise (no excessive play)</t>
  </si>
  <si>
    <t>Turning radius (m)</t>
  </si>
  <si>
    <t>Proper steering wheel</t>
  </si>
  <si>
    <t>1 independent front system</t>
  </si>
  <si>
    <t>1 independent rear system</t>
  </si>
  <si>
    <t>Disc hydraulic brake system</t>
  </si>
  <si>
    <t>Do you use indirect or electronic braking?</t>
  </si>
  <si>
    <t>Covers all mechanical parts, wheels &amp; suspension</t>
  </si>
  <si>
    <t>Winds/fenders are inegral part of body</t>
  </si>
  <si>
    <t>Are you using a commercial body?</t>
  </si>
  <si>
    <t>Access typical of production car (e.g. door)</t>
  </si>
  <si>
    <t>Door opening is at least 500x500mm</t>
  </si>
  <si>
    <t>Opening mechanism firmly attached (no adhesive tape)</t>
  </si>
  <si>
    <t>roof present</t>
  </si>
  <si>
    <t>Windscreen present</t>
  </si>
  <si>
    <t>Space for luggage</t>
  </si>
  <si>
    <t>Are ther any sharp edges?</t>
  </si>
  <si>
    <t>2 amber rear turn indicators</t>
  </si>
  <si>
    <t>Maximum voltage at any point in electrical system</t>
  </si>
  <si>
    <t>Maximum nominal voltage at any point in electrical system</t>
  </si>
  <si>
    <t>All battereis and super capacitors short circuit protected?</t>
  </si>
  <si>
    <t>Short circuit protection on +ve terminal of battery/super cap.</t>
  </si>
  <si>
    <t>Electrical circuits protected against electrical overload?</t>
  </si>
  <si>
    <t>All batteries &amp; super capacitors outside driver compartment</t>
  </si>
  <si>
    <t>Number of propulsion batteries</t>
  </si>
  <si>
    <t>All primary sources are isolated from frame/chassis/accessory circuit</t>
  </si>
  <si>
    <t>Used for emergency stop/horn/data logging system</t>
  </si>
  <si>
    <t>Maximum voltage of the battery (V)</t>
  </si>
  <si>
    <t>Amp-hours of battery (Amp-hr)</t>
  </si>
  <si>
    <t>is it a lithium battery?</t>
  </si>
  <si>
    <t>Enough electricity for safety devices (emergency shut, horn)</t>
  </si>
  <si>
    <t>Accessory battery has grounded properly</t>
  </si>
  <si>
    <t>Electrical circuit &amp; proulsion system diagram/schematic provided</t>
  </si>
  <si>
    <t>2 Labelled Joulemeters (for battery &amp; motor)</t>
  </si>
  <si>
    <t>Joulemeters inaccessible to driver</t>
  </si>
  <si>
    <t>Joulemeters can be read easily from outside vehicle</t>
  </si>
  <si>
    <t>Propulsion battery voltage - nominal (V)</t>
  </si>
  <si>
    <t>Propulsion battery votlage - max. (V)</t>
  </si>
  <si>
    <t>is a Battery Management System (BMS) installed?</t>
  </si>
  <si>
    <t>version</t>
  </si>
  <si>
    <t>Revisions to earlier submission</t>
  </si>
  <si>
    <t>Design changes</t>
  </si>
  <si>
    <t>Side view of vehicle</t>
  </si>
  <si>
    <t>Top view of vehicle</t>
  </si>
  <si>
    <t>Front view of vehicle</t>
  </si>
  <si>
    <t>Rear view of vehicle</t>
  </si>
  <si>
    <t>3D view of vehicle</t>
  </si>
  <si>
    <t>Windows</t>
  </si>
  <si>
    <t>Mirrors</t>
  </si>
  <si>
    <t>Bulkhead</t>
  </si>
  <si>
    <t>Wheel bulkhead</t>
  </si>
  <si>
    <t>Rollbar</t>
  </si>
  <si>
    <t>Ventilation points</t>
  </si>
  <si>
    <t>Brake system</t>
  </si>
  <si>
    <t>Chain guard</t>
  </si>
  <si>
    <t>Safety seat belts</t>
  </si>
  <si>
    <t>Luggage compartment</t>
  </si>
  <si>
    <t>Towing hook</t>
  </si>
  <si>
    <t>Electrical system and electrical propulsion system</t>
  </si>
  <si>
    <t>Lights</t>
  </si>
  <si>
    <t>Technical Submission form</t>
    <phoneticPr fontId="3" type="noConversion"/>
  </si>
  <si>
    <t>(Here are the guideline may help you on fulfill in the whole techncial submission form.)</t>
    <phoneticPr fontId="3" type="noConversion"/>
  </si>
  <si>
    <t>Number ONLY</t>
    <phoneticPr fontId="3" type="noConversion"/>
  </si>
  <si>
    <t>Text ONLY</t>
    <phoneticPr fontId="3" type="noConversion"/>
  </si>
  <si>
    <t>Select from drop down list</t>
    <phoneticPr fontId="3" type="noConversion"/>
  </si>
  <si>
    <t>once a picture has been added select "yes" from the dropdown list:</t>
    <phoneticPr fontId="3" type="noConversion"/>
  </si>
  <si>
    <t>Picture added?</t>
    <phoneticPr fontId="3" type="noConversion"/>
  </si>
  <si>
    <t>Field are mandatory are marked with:</t>
    <phoneticPr fontId="3" type="noConversion"/>
  </si>
  <si>
    <t>Fields have been or not necessary to be filled:</t>
    <phoneticPr fontId="3" type="noConversion"/>
  </si>
  <si>
    <t>Note: where images/pictures/drawings are required, they are shaded green (at the top of the form)</t>
    <phoneticPr fontId="3" type="noConversion"/>
  </si>
  <si>
    <r>
      <t>Direct visiblility: arc of 180</t>
    </r>
    <r>
      <rPr>
        <sz val="12"/>
        <color theme="1"/>
        <rFont val="Arial"/>
        <family val="2"/>
      </rPr>
      <t>°</t>
    </r>
  </si>
  <si>
    <t>Technical submission details</t>
    <phoneticPr fontId="3" type="noConversion"/>
  </si>
  <si>
    <t>Submission date (dd/mmm/yyyy)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</si>
  <si>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</si>
  <si>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</si>
  <si>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</si>
  <si>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</si>
  <si>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</si>
  <si>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F</t>
    <phoneticPr fontId="3" type="noConversion"/>
  </si>
  <si>
    <t>Car design</t>
    <phoneticPr fontId="3" type="noConversion"/>
  </si>
  <si>
    <t>Team details</t>
    <phoneticPr fontId="3" type="noConversion"/>
  </si>
  <si>
    <t>Car dimensions</t>
    <phoneticPr fontId="3" type="noConversion"/>
  </si>
  <si>
    <t>Car structure</t>
    <phoneticPr fontId="3" type="noConversion"/>
  </si>
  <si>
    <t>Safety equipment</t>
    <phoneticPr fontId="3" type="noConversion"/>
  </si>
  <si>
    <t>Wheels and Axles</t>
    <phoneticPr fontId="3" type="noConversion"/>
  </si>
  <si>
    <t>Tyres</t>
    <phoneticPr fontId="3" type="noConversion"/>
  </si>
  <si>
    <t>Vehicle handling and driver position</t>
    <phoneticPr fontId="3" type="noConversion"/>
  </si>
  <si>
    <t>Braking</t>
    <phoneticPr fontId="3" type="noConversion"/>
  </si>
  <si>
    <t>Design requirement</t>
    <phoneticPr fontId="3" type="noConversion"/>
  </si>
  <si>
    <t>Driving position</t>
    <phoneticPr fontId="3" type="noConversion"/>
  </si>
  <si>
    <t>Energy system isolation from driver</t>
    <phoneticPr fontId="3" type="noConversion"/>
  </si>
  <si>
    <t>Visibility</t>
    <phoneticPr fontId="3" type="noConversion"/>
  </si>
  <si>
    <t>Transmission</t>
    <phoneticPr fontId="3" type="noConversion"/>
  </si>
  <si>
    <t>Emergency shut down mechanism</t>
    <phoneticPr fontId="3" type="noConversion"/>
  </si>
  <si>
    <t>Driver comfort</t>
    <phoneticPr fontId="3" type="noConversion"/>
  </si>
  <si>
    <t>Vehicle access</t>
    <phoneticPr fontId="3" type="noConversion"/>
  </si>
  <si>
    <t>G</t>
    <phoneticPr fontId="3" type="noConversion"/>
  </si>
  <si>
    <t>Safety belts</t>
    <phoneticPr fontId="3" type="noConversion"/>
  </si>
  <si>
    <t>Horn: Standard and operation</t>
    <phoneticPr fontId="3" type="noConversion"/>
  </si>
  <si>
    <t>Sound level</t>
    <phoneticPr fontId="3" type="noConversion"/>
  </si>
  <si>
    <t>Lighting</t>
    <phoneticPr fontId="3" type="noConversion"/>
  </si>
  <si>
    <t>Radio communication</t>
    <phoneticPr fontId="3" type="noConversion"/>
  </si>
  <si>
    <t>Car Electrical systems</t>
    <phoneticPr fontId="3" type="noConversion"/>
  </si>
  <si>
    <t>Electrical safety</t>
    <phoneticPr fontId="3" type="noConversion"/>
  </si>
  <si>
    <t>Accessory battery</t>
    <phoneticPr fontId="3" type="noConversion"/>
  </si>
  <si>
    <t>Solar system</t>
    <phoneticPr fontId="3" type="noConversion"/>
  </si>
  <si>
    <t>Propulsion battery (primary source)</t>
    <phoneticPr fontId="3" type="noConversion"/>
  </si>
  <si>
    <t>H</t>
    <phoneticPr fontId="3" type="noConversion"/>
  </si>
  <si>
    <t>Car weight (kg)</t>
    <phoneticPr fontId="3" type="noConversion"/>
  </si>
  <si>
    <t>Wheel types</t>
    <phoneticPr fontId="3" type="noConversion"/>
  </si>
  <si>
    <t>2 front white headlights</t>
    <phoneticPr fontId="3" type="noConversion"/>
  </si>
  <si>
    <t>2 amber front turn indicators</t>
    <phoneticPr fontId="3" type="noConversion"/>
  </si>
  <si>
    <t>Left and right turn indicators has at least 50% car width distance</t>
    <phoneticPr fontId="3" type="noConversion"/>
  </si>
  <si>
    <t>Fire extinguisher 1kg</t>
    <phoneticPr fontId="3" type="noConversion"/>
  </si>
  <si>
    <t>Sound &gt;85dB @4m from car</t>
    <phoneticPr fontId="3" type="noConversion"/>
  </si>
  <si>
    <t>Decibels @4m away from car (dB)</t>
    <phoneticPr fontId="3" type="noConversion"/>
  </si>
  <si>
    <t>Maximum current from the solar panels (amps)</t>
    <phoneticPr fontId="3" type="noConversion"/>
  </si>
  <si>
    <t>Picture added?</t>
    <phoneticPr fontId="3" type="noConversion"/>
  </si>
  <si>
    <t>Picture added?</t>
    <phoneticPr fontId="3" type="noConversion"/>
  </si>
  <si>
    <t>Picture added?</t>
    <phoneticPr fontId="3" type="noConversion"/>
  </si>
  <si>
    <t>Team please complete the below table, and attach the pictures as the following highlighted link in green.</t>
    <phoneticPr fontId="3" type="noConversion"/>
  </si>
  <si>
    <t>Pictures:</t>
    <phoneticPr fontId="3" type="noConversion"/>
  </si>
  <si>
    <t>Car drawings inserted?</t>
    <phoneticPr fontId="3" type="noConversion"/>
  </si>
  <si>
    <t>Is it a hybrid vehicle (i.e. apply regenerative braking)?</t>
    <phoneticPr fontId="3" type="noConversion"/>
  </si>
  <si>
    <t>Is the generated energy stored in a super capacitor?</t>
    <phoneticPr fontId="3" type="noConversion"/>
  </si>
  <si>
    <t>Will you be making any changes to the car?</t>
    <phoneticPr fontId="3" type="noConversion"/>
  </si>
  <si>
    <t>Individual brake systems hold the car on a 20% incline?</t>
    <phoneticPr fontId="3" type="noConversion"/>
  </si>
  <si>
    <t>Is there a towing hook capable of withstanding 200kg?</t>
    <phoneticPr fontId="3" type="noConversion"/>
  </si>
  <si>
    <t>Are there any gaps between bulkhead and cover?</t>
    <phoneticPr fontId="3" type="noConversion"/>
  </si>
  <si>
    <t>Energy compartment accessible by the driver?</t>
    <phoneticPr fontId="3" type="noConversion"/>
  </si>
  <si>
    <t>Energy compartment accessible by the inspection</t>
    <phoneticPr fontId="3" type="noConversion"/>
  </si>
  <si>
    <t>Is the shutdown switch part of the detachable bodywork?</t>
    <phoneticPr fontId="3" type="noConversion"/>
  </si>
  <si>
    <t>Is it handsfree?</t>
    <phoneticPr fontId="3" type="noConversion"/>
  </si>
  <si>
    <t>Number of accessory battery</t>
    <phoneticPr fontId="3" type="noConversion"/>
  </si>
  <si>
    <t>Is it a lithium battery?</t>
    <phoneticPr fontId="3" type="noConversion"/>
  </si>
  <si>
    <t>Is there a BMS for the battery</t>
    <phoneticPr fontId="3" type="noConversion"/>
  </si>
  <si>
    <t>Date of submission:</t>
    <phoneticPr fontId="3" type="noConversion"/>
  </si>
  <si>
    <t>What was your race number?</t>
    <phoneticPr fontId="3" type="noConversion"/>
  </si>
  <si>
    <t>4.3.8.</t>
    <phoneticPr fontId="3" type="noConversion"/>
  </si>
  <si>
    <t>Tyre tread depth (mm)</t>
    <phoneticPr fontId="3" type="noConversion"/>
  </si>
  <si>
    <t>Vehicle body/Chassis/Monocoque</t>
    <phoneticPr fontId="3" type="noConversion"/>
  </si>
  <si>
    <t>v2</t>
    <phoneticPr fontId="3" type="noConversion"/>
  </si>
  <si>
    <t>insert more drawings</t>
    <phoneticPr fontId="3" type="noConversion"/>
  </si>
  <si>
    <t>v3</t>
    <phoneticPr fontId="3" type="noConversion"/>
  </si>
  <si>
    <t>insert photos of seat belt, mirror and brakes.</t>
    <phoneticPr fontId="3" type="noConversion"/>
  </si>
  <si>
    <t>v4</t>
    <phoneticPr fontId="3" type="noConversion"/>
  </si>
  <si>
    <t>update the electrical drawing</t>
    <phoneticPr fontId="3" type="noConversion"/>
  </si>
  <si>
    <t>v5</t>
    <phoneticPr fontId="3" type="noConversion"/>
  </si>
  <si>
    <t xml:space="preserve">add one more schematic on electrical circuit </t>
    <phoneticPr fontId="3" type="noConversion"/>
  </si>
  <si>
    <t>Has this car been used in a previous event?</t>
  </si>
  <si>
    <t>a</t>
    <phoneticPr fontId="3" type="noConversion"/>
  </si>
  <si>
    <t>b</t>
    <phoneticPr fontId="3" type="noConversion"/>
  </si>
  <si>
    <t>d</t>
    <phoneticPr fontId="3" type="noConversion"/>
  </si>
  <si>
    <t>e</t>
    <phoneticPr fontId="3" type="noConversion"/>
  </si>
  <si>
    <t>c</t>
    <phoneticPr fontId="3" type="noConversion"/>
  </si>
  <si>
    <t>f</t>
    <phoneticPr fontId="3" type="noConversion"/>
  </si>
  <si>
    <t>g</t>
    <phoneticPr fontId="3" type="noConversion"/>
  </si>
  <si>
    <t>h</t>
    <phoneticPr fontId="3" type="noConversion"/>
  </si>
  <si>
    <t>c</t>
    <phoneticPr fontId="3" type="noConversion"/>
  </si>
  <si>
    <t>b</t>
    <phoneticPr fontId="3" type="noConversion"/>
  </si>
  <si>
    <t>a</t>
    <phoneticPr fontId="3" type="noConversion"/>
  </si>
  <si>
    <r>
      <t>2 rear view mirrors of 2500mm</t>
    </r>
    <r>
      <rPr>
        <vertAlign val="superscript"/>
        <sz val="12"/>
        <color theme="1"/>
        <rFont val="Arial"/>
        <family val="2"/>
      </rPr>
      <t>2</t>
    </r>
    <phoneticPr fontId="3" type="noConversion"/>
  </si>
  <si>
    <t>2.20</t>
    <phoneticPr fontId="3" type="noConversion"/>
  </si>
  <si>
    <t>c</t>
    <phoneticPr fontId="3" type="noConversion"/>
  </si>
  <si>
    <t>at least 5 mounting points</t>
    <phoneticPr fontId="3" type="noConversion"/>
  </si>
  <si>
    <t>2 red stop lights</t>
    <phoneticPr fontId="3" type="noConversion"/>
  </si>
  <si>
    <t>2 red rear running lights</t>
    <phoneticPr fontId="3" type="noConversion"/>
  </si>
  <si>
    <t>c</t>
    <phoneticPr fontId="3" type="noConversion"/>
  </si>
  <si>
    <t>d</t>
    <phoneticPr fontId="3" type="noConversion"/>
  </si>
  <si>
    <t>h</t>
    <phoneticPr fontId="3" type="noConversion"/>
  </si>
  <si>
    <t>2024 July</t>
    <phoneticPr fontId="3" type="noConversion"/>
  </si>
  <si>
    <t xml:space="preserve">備註: 如隊伍完成後 ,可在9月4日前 發文件至 shwong02@vtc.edu.hk.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</si>
</sst>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u/>
      <sz val="12"/>
      <color theme="10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u/>
      <sz val="16"/>
      <color theme="2" tint="-0.74999237037263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1"/>
      <color theme="0"/>
      <name val="Arial"/>
      <family val="2"/>
    </font>
    <font>
      <sz val="11"/>
      <color theme="0"/>
      <name val="新細明體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新細明體"/>
      <family val="2"/>
      <scheme val="minor"/>
    </font>
    <font>
      <sz val="12"/>
      <color theme="0"/>
      <name val="Arial"/>
      <family val="2"/>
    </font>
    <font>
      <sz val="12"/>
      <color theme="0"/>
      <name val="新細明體"/>
      <family val="2"/>
      <scheme val="minor"/>
    </font>
    <font>
      <b/>
      <sz val="12"/>
      <color theme="0"/>
      <name val="新細明體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iral"/>
    </font>
  </fonts>
  <fills count="12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0" fillId="5" borderId="3" xfId="0" applyFill="1" applyBorder="1"/>
    <xf numFmtId="0" fontId="5" fillId="0" borderId="0" xfId="0" applyFont="1"/>
    <xf numFmtId="0" fontId="0" fillId="0" borderId="5" xfId="0" applyBorder="1"/>
    <xf numFmtId="0" fontId="5" fillId="0" borderId="6" xfId="0" applyFont="1" applyBorder="1"/>
    <xf numFmtId="0" fontId="5" fillId="2" borderId="8" xfId="0" applyFont="1" applyFill="1" applyBorder="1"/>
    <xf numFmtId="0" fontId="5" fillId="3" borderId="8" xfId="0" applyFont="1" applyFill="1" applyBorder="1"/>
    <xf numFmtId="0" fontId="5" fillId="4" borderId="8" xfId="0" applyFont="1" applyFill="1" applyBorder="1"/>
    <xf numFmtId="0" fontId="5" fillId="5" borderId="11" xfId="0" applyFont="1" applyFill="1" applyBorder="1"/>
    <xf numFmtId="0" fontId="5" fillId="0" borderId="16" xfId="0" applyFont="1" applyBorder="1"/>
    <xf numFmtId="0" fontId="5" fillId="0" borderId="17" xfId="0" applyFont="1" applyBorder="1"/>
    <xf numFmtId="0" fontId="5" fillId="0" borderId="2" xfId="0" applyFont="1" applyBorder="1"/>
    <xf numFmtId="0" fontId="5" fillId="0" borderId="0" xfId="0" applyFont="1" applyAlignment="1">
      <alignment vertical="top" wrapText="1"/>
    </xf>
    <xf numFmtId="0" fontId="8" fillId="0" borderId="15" xfId="0" applyFont="1" applyBorder="1"/>
    <xf numFmtId="0" fontId="5" fillId="5" borderId="14" xfId="0" applyFont="1" applyFill="1" applyBorder="1"/>
    <xf numFmtId="0" fontId="8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5" fillId="0" borderId="15" xfId="0" applyFont="1" applyBorder="1" applyAlignment="1"/>
    <xf numFmtId="0" fontId="5" fillId="0" borderId="16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5" fillId="0" borderId="0" xfId="0" applyFont="1" applyBorder="1"/>
    <xf numFmtId="0" fontId="5" fillId="0" borderId="10" xfId="0" applyFont="1" applyBorder="1"/>
    <xf numFmtId="0" fontId="0" fillId="0" borderId="11" xfId="0" applyBorder="1"/>
    <xf numFmtId="0" fontId="0" fillId="0" borderId="4" xfId="0" applyBorder="1"/>
    <xf numFmtId="0" fontId="0" fillId="7" borderId="7" xfId="0" applyFill="1" applyBorder="1" applyAlignment="1"/>
    <xf numFmtId="0" fontId="0" fillId="7" borderId="9" xfId="0" applyFill="1" applyBorder="1" applyAlignment="1"/>
    <xf numFmtId="0" fontId="5" fillId="0" borderId="0" xfId="0" applyFont="1" applyFill="1" applyBorder="1"/>
    <xf numFmtId="0" fontId="5" fillId="3" borderId="2" xfId="0" applyFont="1" applyFill="1" applyBorder="1"/>
    <xf numFmtId="0" fontId="5" fillId="4" borderId="2" xfId="0" applyFont="1" applyFill="1" applyBorder="1"/>
    <xf numFmtId="15" fontId="5" fillId="3" borderId="2" xfId="0" applyNumberFormat="1" applyFont="1" applyFill="1" applyBorder="1"/>
    <xf numFmtId="0" fontId="5" fillId="5" borderId="2" xfId="0" applyFont="1" applyFill="1" applyBorder="1"/>
    <xf numFmtId="0" fontId="0" fillId="0" borderId="0" xfId="0" applyAlignment="1">
      <alignment vertical="top"/>
    </xf>
    <xf numFmtId="0" fontId="0" fillId="0" borderId="6" xfId="0" applyBorder="1"/>
    <xf numFmtId="0" fontId="5" fillId="0" borderId="10" xfId="0" applyFont="1" applyFill="1" applyBorder="1"/>
    <xf numFmtId="0" fontId="5" fillId="9" borderId="0" xfId="0" applyFont="1" applyFill="1" applyBorder="1"/>
    <xf numFmtId="0" fontId="14" fillId="9" borderId="0" xfId="0" applyFont="1" applyFill="1" applyBorder="1"/>
    <xf numFmtId="0" fontId="0" fillId="9" borderId="8" xfId="0" applyFill="1" applyBorder="1"/>
    <xf numFmtId="0" fontId="1" fillId="0" borderId="8" xfId="0" applyFont="1" applyBorder="1"/>
    <xf numFmtId="0" fontId="1" fillId="0" borderId="11" xfId="0" applyFont="1" applyBorder="1"/>
    <xf numFmtId="0" fontId="19" fillId="0" borderId="10" xfId="2" applyFont="1" applyBorder="1"/>
    <xf numFmtId="0" fontId="0" fillId="0" borderId="8" xfId="0" applyFont="1" applyBorder="1"/>
    <xf numFmtId="0" fontId="0" fillId="0" borderId="11" xfId="0" applyFont="1" applyBorder="1"/>
    <xf numFmtId="0" fontId="19" fillId="0" borderId="0" xfId="2" applyFont="1" applyBorder="1"/>
    <xf numFmtId="0" fontId="13" fillId="0" borderId="0" xfId="0" applyFont="1" applyBorder="1"/>
    <xf numFmtId="0" fontId="13" fillId="0" borderId="0" xfId="0" applyFont="1" applyFill="1" applyBorder="1"/>
    <xf numFmtId="0" fontId="11" fillId="9" borderId="16" xfId="0" applyFont="1" applyFill="1" applyBorder="1" applyAlignment="1">
      <alignment horizontal="right"/>
    </xf>
    <xf numFmtId="0" fontId="5" fillId="0" borderId="16" xfId="0" quotePrefix="1" applyFont="1" applyBorder="1" applyAlignment="1">
      <alignment horizontal="right"/>
    </xf>
    <xf numFmtId="0" fontId="11" fillId="8" borderId="1" xfId="0" applyFont="1" applyFill="1" applyBorder="1" applyAlignment="1">
      <alignment horizontal="center"/>
    </xf>
    <xf numFmtId="0" fontId="5" fillId="0" borderId="1" xfId="0" applyFont="1" applyBorder="1"/>
    <xf numFmtId="0" fontId="20" fillId="0" borderId="1" xfId="0" applyFont="1" applyBorder="1"/>
    <xf numFmtId="0" fontId="10" fillId="0" borderId="2" xfId="0" applyFont="1" applyBorder="1"/>
    <xf numFmtId="0" fontId="5" fillId="6" borderId="2" xfId="0" applyFont="1" applyFill="1" applyBorder="1"/>
    <xf numFmtId="0" fontId="0" fillId="0" borderId="18" xfId="0" applyBorder="1"/>
    <xf numFmtId="0" fontId="10" fillId="0" borderId="12" xfId="0" applyFont="1" applyBorder="1"/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14" fillId="11" borderId="16" xfId="0" applyFont="1" applyFill="1" applyBorder="1"/>
    <xf numFmtId="0" fontId="14" fillId="11" borderId="0" xfId="0" applyFont="1" applyFill="1" applyBorder="1"/>
    <xf numFmtId="0" fontId="16" fillId="11" borderId="0" xfId="0" applyFont="1" applyFill="1" applyBorder="1"/>
    <xf numFmtId="0" fontId="17" fillId="11" borderId="8" xfId="0" applyFont="1" applyFill="1" applyBorder="1"/>
    <xf numFmtId="0" fontId="14" fillId="11" borderId="16" xfId="0" applyFont="1" applyFill="1" applyBorder="1" applyAlignment="1">
      <alignment horizontal="left"/>
    </xf>
    <xf numFmtId="0" fontId="11" fillId="11" borderId="0" xfId="0" applyFont="1" applyFill="1" applyBorder="1"/>
    <xf numFmtId="0" fontId="11" fillId="11" borderId="8" xfId="0" applyFont="1" applyFill="1" applyBorder="1"/>
    <xf numFmtId="0" fontId="14" fillId="11" borderId="15" xfId="0" applyFont="1" applyFill="1" applyBorder="1"/>
    <xf numFmtId="0" fontId="14" fillId="11" borderId="5" xfId="0" applyFont="1" applyFill="1" applyBorder="1"/>
    <xf numFmtId="0" fontId="18" fillId="11" borderId="6" xfId="0" applyFont="1" applyFill="1" applyBorder="1"/>
    <xf numFmtId="0" fontId="15" fillId="11" borderId="8" xfId="0" applyFont="1" applyFill="1" applyBorder="1"/>
    <xf numFmtId="15" fontId="14" fillId="11" borderId="5" xfId="0" applyNumberFormat="1" applyFont="1" applyFill="1" applyBorder="1"/>
    <xf numFmtId="0" fontId="11" fillId="9" borderId="16" xfId="0" quotePrefix="1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left"/>
    </xf>
    <xf numFmtId="0" fontId="8" fillId="7" borderId="5" xfId="0" applyFont="1" applyFill="1" applyBorder="1" applyAlignment="1">
      <alignment horizontal="right"/>
    </xf>
    <xf numFmtId="0" fontId="8" fillId="7" borderId="0" xfId="0" applyFont="1" applyFill="1" applyBorder="1" applyAlignment="1">
      <alignment horizontal="right"/>
    </xf>
    <xf numFmtId="0" fontId="8" fillId="7" borderId="10" xfId="0" applyFont="1" applyFill="1" applyBorder="1" applyAlignment="1">
      <alignment horizontal="right"/>
    </xf>
    <xf numFmtId="0" fontId="8" fillId="7" borderId="0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Border="1"/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0" fontId="5" fillId="7" borderId="10" xfId="0" applyFont="1" applyFill="1" applyBorder="1"/>
    <xf numFmtId="0" fontId="0" fillId="7" borderId="11" xfId="0" applyFill="1" applyBorder="1"/>
    <xf numFmtId="0" fontId="0" fillId="7" borderId="5" xfId="0" applyFill="1" applyBorder="1" applyAlignment="1">
      <alignment horizontal="left"/>
    </xf>
  </cellXfs>
  <cellStyles count="3">
    <cellStyle name="一般" xfId="0" builtinId="0"/>
    <cellStyle name="一般 2" xfId="1"/>
    <cellStyle name="超連結" xfId="2" builtinId="8"/>
  </cellStyles>
  <dxfs count="113">
    <dxf>
      <fill>
        <patternFill>
          <bgColor rgb="FFFF33CC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3AD050"/>
      <color rgb="FF55A0B8"/>
      <color rgb="FF3A8DAA"/>
      <color rgb="FFFF9900"/>
      <color rgb="FF0064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Technical Submission form-Table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front!A1"/><Relationship Id="rId18" Type="http://schemas.openxmlformats.org/officeDocument/2006/relationships/image" Target="../media/image12.png"/><Relationship Id="rId26" Type="http://schemas.openxmlformats.org/officeDocument/2006/relationships/image" Target="../media/image16.png"/><Relationship Id="rId3" Type="http://schemas.openxmlformats.org/officeDocument/2006/relationships/hyperlink" Target="#'3D'!A1"/><Relationship Id="rId21" Type="http://schemas.openxmlformats.org/officeDocument/2006/relationships/hyperlink" Target="#rb!A1"/><Relationship Id="rId7" Type="http://schemas.openxmlformats.org/officeDocument/2006/relationships/hyperlink" Target="#Mirror!A1"/><Relationship Id="rId12" Type="http://schemas.openxmlformats.org/officeDocument/2006/relationships/image" Target="../media/image9.png"/><Relationship Id="rId17" Type="http://schemas.openxmlformats.org/officeDocument/2006/relationships/hyperlink" Target="#bh!A1"/><Relationship Id="rId25" Type="http://schemas.openxmlformats.org/officeDocument/2006/relationships/hyperlink" Target="#br!A1"/><Relationship Id="rId2" Type="http://schemas.openxmlformats.org/officeDocument/2006/relationships/image" Target="../media/image4.pn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29" Type="http://schemas.openxmlformats.org/officeDocument/2006/relationships/hyperlink" Target="#es!A1"/><Relationship Id="rId1" Type="http://schemas.openxmlformats.org/officeDocument/2006/relationships/hyperlink" Target="#Instructions!A1"/><Relationship Id="rId6" Type="http://schemas.openxmlformats.org/officeDocument/2006/relationships/image" Target="../media/image6.png"/><Relationship Id="rId11" Type="http://schemas.openxmlformats.org/officeDocument/2006/relationships/hyperlink" Target="#top!A1"/><Relationship Id="rId24" Type="http://schemas.openxmlformats.org/officeDocument/2006/relationships/image" Target="../media/image15.png"/><Relationship Id="rId32" Type="http://schemas.openxmlformats.org/officeDocument/2006/relationships/image" Target="../media/image19.png"/><Relationship Id="rId5" Type="http://schemas.openxmlformats.org/officeDocument/2006/relationships/hyperlink" Target="#window!A1"/><Relationship Id="rId15" Type="http://schemas.openxmlformats.org/officeDocument/2006/relationships/hyperlink" Target="#rear!A1"/><Relationship Id="rId23" Type="http://schemas.openxmlformats.org/officeDocument/2006/relationships/hyperlink" Target="#vp!A1"/><Relationship Id="rId28" Type="http://schemas.openxmlformats.org/officeDocument/2006/relationships/image" Target="../media/image17.png"/><Relationship Id="rId10" Type="http://schemas.openxmlformats.org/officeDocument/2006/relationships/image" Target="../media/image8.png"/><Relationship Id="rId19" Type="http://schemas.openxmlformats.org/officeDocument/2006/relationships/hyperlink" Target="#wheelbh!A1"/><Relationship Id="rId31" Type="http://schemas.openxmlformats.org/officeDocument/2006/relationships/hyperlink" Target="#lights!A1"/><Relationship Id="rId4" Type="http://schemas.openxmlformats.org/officeDocument/2006/relationships/image" Target="../media/image5.png"/><Relationship Id="rId9" Type="http://schemas.openxmlformats.org/officeDocument/2006/relationships/hyperlink" Target="#side!A1"/><Relationship Id="rId14" Type="http://schemas.openxmlformats.org/officeDocument/2006/relationships/image" Target="../media/image10.png"/><Relationship Id="rId22" Type="http://schemas.openxmlformats.org/officeDocument/2006/relationships/image" Target="../media/image14.png"/><Relationship Id="rId27" Type="http://schemas.openxmlformats.org/officeDocument/2006/relationships/hyperlink" Target="#sb!A1"/><Relationship Id="rId30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hyperlink" Target="#'Technical Submission form-Tabl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521970</xdr:colOff>
      <xdr:row>13</xdr:row>
      <xdr:rowOff>139424</xdr:rowOff>
    </xdr:from>
    <xdr:to>
      <xdr:col>26</xdr:col>
      <xdr:colOff>401417</xdr:colOff>
      <xdr:row>16</xdr:row>
      <xdr:rowOff>74971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A3E302C-44F4-4CAD-A09C-4408C4642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1470" y="2796899"/>
          <a:ext cx="1098647" cy="535622"/>
        </a:xfrm>
        <a:prstGeom prst="rect">
          <a:avLst/>
        </a:prstGeom>
      </xdr:spPr>
    </xdr:pic>
    <xdr:clientData/>
  </xdr:twoCellAnchor>
  <xdr:twoCellAnchor>
    <xdr:from>
      <xdr:col>21</xdr:col>
      <xdr:colOff>85724</xdr:colOff>
      <xdr:row>13</xdr:row>
      <xdr:rowOff>64770</xdr:rowOff>
    </xdr:from>
    <xdr:to>
      <xdr:col>24</xdr:col>
      <xdr:colOff>350519</xdr:colOff>
      <xdr:row>18</xdr:row>
      <xdr:rowOff>133351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CA2F57BF-A95D-469F-A93B-42EC17389A4D}"/>
            </a:ext>
          </a:extLst>
        </xdr:cNvPr>
        <xdr:cNvSpPr/>
      </xdr:nvSpPr>
      <xdr:spPr>
        <a:xfrm>
          <a:off x="13306424" y="2722245"/>
          <a:ext cx="2093595" cy="1068706"/>
        </a:xfrm>
        <a:prstGeom prst="wedgeRoundRectCallout">
          <a:avLst>
            <a:gd name="adj1" fmla="val 56435"/>
            <a:gd name="adj2" fmla="val -1166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HK" sz="1100"/>
            <a:t>Click on the cell</a:t>
          </a:r>
          <a:r>
            <a:rPr lang="en-HK" sz="1100" baseline="0"/>
            <a:t> for a drop down arrow to appear. Then click on the arrow to see the choices, and make your selection.</a:t>
          </a:r>
          <a:endParaRPr lang="en-HK" sz="1100"/>
        </a:p>
      </xdr:txBody>
    </xdr:sp>
    <xdr:clientData/>
  </xdr:twoCellAnchor>
  <xdr:twoCellAnchor editAs="oneCell">
    <xdr:from>
      <xdr:col>19</xdr:col>
      <xdr:colOff>116205</xdr:colOff>
      <xdr:row>4</xdr:row>
      <xdr:rowOff>173355</xdr:rowOff>
    </xdr:from>
    <xdr:to>
      <xdr:col>19</xdr:col>
      <xdr:colOff>872205</xdr:colOff>
      <xdr:row>6</xdr:row>
      <xdr:rowOff>60720</xdr:rowOff>
    </xdr:to>
    <xdr:pic>
      <xdr:nvPicPr>
        <xdr:cNvPr id="5" name="圖片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4900A-7645-4E91-9CD7-E18EED43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9005" y="1030605"/>
          <a:ext cx="756000" cy="2874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</xdr:row>
      <xdr:rowOff>152400</xdr:rowOff>
    </xdr:from>
    <xdr:to>
      <xdr:col>10</xdr:col>
      <xdr:colOff>544004</xdr:colOff>
      <xdr:row>22</xdr:row>
      <xdr:rowOff>52888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" y="601980"/>
          <a:ext cx="6609524" cy="36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0C238-62FE-4F4A-A019-F2CAF00C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4A794-1AAB-483D-842B-DFD67282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7CAC2-1896-474B-98DA-9FB244BA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5FD91-07B7-4494-ADD0-35B0904CE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BBF3B-513A-4891-A902-087511BC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3CAE4-5F33-45A2-9710-4792D0D76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D96048-38A1-4403-B6E5-3BA7AF1EE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19050</xdr:rowOff>
    </xdr:from>
    <xdr:to>
      <xdr:col>2</xdr:col>
      <xdr:colOff>2826282</xdr:colOff>
      <xdr:row>16</xdr:row>
      <xdr:rowOff>140927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28625"/>
          <a:ext cx="3912132" cy="2922227"/>
        </a:xfrm>
        <a:prstGeom prst="rect">
          <a:avLst/>
        </a:prstGeom>
      </xdr:spPr>
    </xdr:pic>
    <xdr:clientData/>
  </xdr:twoCellAnchor>
  <xdr:twoCellAnchor editAs="oneCell">
    <xdr:from>
      <xdr:col>2</xdr:col>
      <xdr:colOff>2883526</xdr:colOff>
      <xdr:row>2</xdr:row>
      <xdr:rowOff>76201</xdr:rowOff>
    </xdr:from>
    <xdr:to>
      <xdr:col>4</xdr:col>
      <xdr:colOff>493925</xdr:colOff>
      <xdr:row>16</xdr:row>
      <xdr:rowOff>123825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726" y="485776"/>
          <a:ext cx="4525549" cy="2847974"/>
        </a:xfrm>
        <a:prstGeom prst="rect">
          <a:avLst/>
        </a:prstGeom>
      </xdr:spPr>
    </xdr:pic>
    <xdr:clientData/>
  </xdr:twoCellAnchor>
  <xdr:twoCellAnchor editAs="oneCell">
    <xdr:from>
      <xdr:col>2</xdr:col>
      <xdr:colOff>361092</xdr:colOff>
      <xdr:row>17</xdr:row>
      <xdr:rowOff>85725</xdr:rowOff>
    </xdr:from>
    <xdr:to>
      <xdr:col>2</xdr:col>
      <xdr:colOff>5007601</xdr:colOff>
      <xdr:row>34</xdr:row>
      <xdr:rowOff>169093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92" y="3495675"/>
          <a:ext cx="4646509" cy="348379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FB2A5-47CA-447B-9ED3-FC733E9F4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A2160-5D7B-4003-A3A6-7E50B5EA6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5CB16-D832-4277-ADDA-B3FCA3740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95250</xdr:rowOff>
    </xdr:from>
    <xdr:to>
      <xdr:col>9</xdr:col>
      <xdr:colOff>529589</xdr:colOff>
      <xdr:row>3</xdr:row>
      <xdr:rowOff>9525</xdr:rowOff>
    </xdr:to>
    <xdr:pic>
      <xdr:nvPicPr>
        <xdr:cNvPr id="4" name="圖片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813D7B-0AF0-4DA4-A6A5-45301A00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95250"/>
          <a:ext cx="1577339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1406382</xdr:colOff>
      <xdr:row>6</xdr:row>
      <xdr:rowOff>190500</xdr:rowOff>
    </xdr:from>
    <xdr:to>
      <xdr:col>2</xdr:col>
      <xdr:colOff>1635347</xdr:colOff>
      <xdr:row>8</xdr:row>
      <xdr:rowOff>91515</xdr:rowOff>
    </xdr:to>
    <xdr:pic>
      <xdr:nvPicPr>
        <xdr:cNvPr id="5" name="圖片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3ADF2E-C65B-4DBA-A23F-EC7328A4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9902" y="586740"/>
          <a:ext cx="228965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1663205</xdr:colOff>
      <xdr:row>6</xdr:row>
      <xdr:rowOff>190500</xdr:rowOff>
    </xdr:from>
    <xdr:to>
      <xdr:col>2</xdr:col>
      <xdr:colOff>2288551</xdr:colOff>
      <xdr:row>8</xdr:row>
      <xdr:rowOff>91515</xdr:rowOff>
    </xdr:to>
    <xdr:pic>
      <xdr:nvPicPr>
        <xdr:cNvPr id="6" name="圖片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743631-2E45-4C6A-AE3D-43255FD4E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56725" y="586740"/>
          <a:ext cx="625346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2316411</xdr:colOff>
      <xdr:row>6</xdr:row>
      <xdr:rowOff>190500</xdr:rowOff>
    </xdr:from>
    <xdr:to>
      <xdr:col>2</xdr:col>
      <xdr:colOff>2830967</xdr:colOff>
      <xdr:row>8</xdr:row>
      <xdr:rowOff>91515</xdr:rowOff>
    </xdr:to>
    <xdr:pic>
      <xdr:nvPicPr>
        <xdr:cNvPr id="7" name="圖片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39E5E4-015A-4AB3-918C-C99F88FD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9931" y="586740"/>
          <a:ext cx="514556" cy="278205"/>
        </a:xfrm>
        <a:prstGeom prst="rect">
          <a:avLst/>
        </a:prstGeom>
      </xdr:spPr>
    </xdr:pic>
    <xdr:clientData/>
  </xdr:twoCellAnchor>
  <xdr:twoCellAnchor editAs="oneCell">
    <xdr:from>
      <xdr:col>2</xdr:col>
      <xdr:colOff>10857</xdr:colOff>
      <xdr:row>7</xdr:row>
      <xdr:rowOff>2239</xdr:rowOff>
    </xdr:from>
    <xdr:to>
      <xdr:col>2</xdr:col>
      <xdr:colOff>304800</xdr:colOff>
      <xdr:row>8</xdr:row>
      <xdr:rowOff>72131</xdr:rowOff>
    </xdr:to>
    <xdr:pic>
      <xdr:nvPicPr>
        <xdr:cNvPr id="8" name="圖片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990C59-1E93-49DD-8C54-92FAEDFC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4377" y="596599"/>
          <a:ext cx="293943" cy="258487"/>
        </a:xfrm>
        <a:prstGeom prst="rect">
          <a:avLst/>
        </a:prstGeom>
      </xdr:spPr>
    </xdr:pic>
    <xdr:clientData/>
  </xdr:twoCellAnchor>
  <xdr:twoCellAnchor editAs="oneCell">
    <xdr:from>
      <xdr:col>2</xdr:col>
      <xdr:colOff>332658</xdr:colOff>
      <xdr:row>6</xdr:row>
      <xdr:rowOff>194310</xdr:rowOff>
    </xdr:from>
    <xdr:to>
      <xdr:col>2</xdr:col>
      <xdr:colOff>615216</xdr:colOff>
      <xdr:row>8</xdr:row>
      <xdr:rowOff>87705</xdr:rowOff>
    </xdr:to>
    <xdr:pic>
      <xdr:nvPicPr>
        <xdr:cNvPr id="9" name="圖片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CA4864A-5A48-417F-9C8F-9FC0B55F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26178" y="590550"/>
          <a:ext cx="282558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643074</xdr:colOff>
      <xdr:row>6</xdr:row>
      <xdr:rowOff>194310</xdr:rowOff>
    </xdr:from>
    <xdr:to>
      <xdr:col>2</xdr:col>
      <xdr:colOff>1020217</xdr:colOff>
      <xdr:row>8</xdr:row>
      <xdr:rowOff>87705</xdr:rowOff>
    </xdr:to>
    <xdr:pic>
      <xdr:nvPicPr>
        <xdr:cNvPr id="10" name="圖片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D3C746-7F74-4A94-9750-47876D1D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36594" y="590550"/>
          <a:ext cx="377143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1048075</xdr:colOff>
      <xdr:row>6</xdr:row>
      <xdr:rowOff>194310</xdr:rowOff>
    </xdr:from>
    <xdr:to>
      <xdr:col>2</xdr:col>
      <xdr:colOff>1378524</xdr:colOff>
      <xdr:row>8</xdr:row>
      <xdr:rowOff>87705</xdr:rowOff>
    </xdr:to>
    <xdr:pic>
      <xdr:nvPicPr>
        <xdr:cNvPr id="11" name="圖片 1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6040C4B-2D4B-41F7-B7CD-67E8ACAC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41595" y="590550"/>
          <a:ext cx="330449" cy="27058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8</xdr:row>
      <xdr:rowOff>18492</xdr:rowOff>
    </xdr:from>
    <xdr:to>
      <xdr:col>2</xdr:col>
      <xdr:colOff>590726</xdr:colOff>
      <xdr:row>9</xdr:row>
      <xdr:rowOff>74370</xdr:rowOff>
    </xdr:to>
    <xdr:pic>
      <xdr:nvPicPr>
        <xdr:cNvPr id="12" name="圖片 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7515CD7-FE0D-460B-BDB5-EACB0F95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8760" y="810972"/>
          <a:ext cx="575486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693013</xdr:colOff>
      <xdr:row>8</xdr:row>
      <xdr:rowOff>18492</xdr:rowOff>
    </xdr:from>
    <xdr:to>
      <xdr:col>2</xdr:col>
      <xdr:colOff>1638454</xdr:colOff>
      <xdr:row>9</xdr:row>
      <xdr:rowOff>74370</xdr:rowOff>
    </xdr:to>
    <xdr:pic>
      <xdr:nvPicPr>
        <xdr:cNvPr id="13" name="圖片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3FD2EC8-0BA6-4606-8EDB-FB8ADEFE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6533" y="810972"/>
          <a:ext cx="945441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1740741</xdr:colOff>
      <xdr:row>8</xdr:row>
      <xdr:rowOff>18491</xdr:rowOff>
    </xdr:from>
    <xdr:to>
      <xdr:col>2</xdr:col>
      <xdr:colOff>2200481</xdr:colOff>
      <xdr:row>9</xdr:row>
      <xdr:rowOff>74370</xdr:rowOff>
    </xdr:to>
    <xdr:pic>
      <xdr:nvPicPr>
        <xdr:cNvPr id="14" name="圖片 1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FAF05AB-2A44-4CDA-A929-B220E57E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34261" y="810971"/>
          <a:ext cx="459740" cy="244474"/>
        </a:xfrm>
        <a:prstGeom prst="rect">
          <a:avLst/>
        </a:prstGeom>
      </xdr:spPr>
    </xdr:pic>
    <xdr:clientData/>
  </xdr:twoCellAnchor>
  <xdr:twoCellAnchor editAs="oneCell">
    <xdr:from>
      <xdr:col>2</xdr:col>
      <xdr:colOff>2302768</xdr:colOff>
      <xdr:row>8</xdr:row>
      <xdr:rowOff>18492</xdr:rowOff>
    </xdr:from>
    <xdr:to>
      <xdr:col>2</xdr:col>
      <xdr:colOff>2939913</xdr:colOff>
      <xdr:row>9</xdr:row>
      <xdr:rowOff>74370</xdr:rowOff>
    </xdr:to>
    <xdr:pic>
      <xdr:nvPicPr>
        <xdr:cNvPr id="15" name="圖片 1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198E34D-2F25-4892-8467-54C734F4D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796288" y="810972"/>
          <a:ext cx="637145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3042200</xdr:colOff>
      <xdr:row>8</xdr:row>
      <xdr:rowOff>18492</xdr:rowOff>
    </xdr:from>
    <xdr:to>
      <xdr:col>2</xdr:col>
      <xdr:colOff>3450016</xdr:colOff>
      <xdr:row>9</xdr:row>
      <xdr:rowOff>74370</xdr:rowOff>
    </xdr:to>
    <xdr:pic>
      <xdr:nvPicPr>
        <xdr:cNvPr id="16" name="圖片 1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F920F0D3-07FF-4DF6-A302-705D6DE06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35720" y="810972"/>
          <a:ext cx="407816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3552302</xdr:colOff>
      <xdr:row>8</xdr:row>
      <xdr:rowOff>26112</xdr:rowOff>
    </xdr:from>
    <xdr:to>
      <xdr:col>2</xdr:col>
      <xdr:colOff>4172139</xdr:colOff>
      <xdr:row>9</xdr:row>
      <xdr:rowOff>81990</xdr:rowOff>
    </xdr:to>
    <xdr:pic>
      <xdr:nvPicPr>
        <xdr:cNvPr id="17" name="圖片 1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D1B25F6-E89E-45F1-9639-DA15AAE7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45822" y="818592"/>
          <a:ext cx="619837" cy="2444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</xdr:colOff>
      <xdr:row>9</xdr:row>
      <xdr:rowOff>29827</xdr:rowOff>
    </xdr:from>
    <xdr:to>
      <xdr:col>2</xdr:col>
      <xdr:colOff>1509200</xdr:colOff>
      <xdr:row>10</xdr:row>
      <xdr:rowOff>102943</xdr:rowOff>
    </xdr:to>
    <xdr:pic>
      <xdr:nvPicPr>
        <xdr:cNvPr id="18" name="圖片 1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1B191D3B-020D-4212-892B-B3C83EA4E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97330" y="1020427"/>
          <a:ext cx="1505390" cy="255996"/>
        </a:xfrm>
        <a:prstGeom prst="rect">
          <a:avLst/>
        </a:prstGeom>
      </xdr:spPr>
    </xdr:pic>
    <xdr:clientData/>
  </xdr:twoCellAnchor>
  <xdr:twoCellAnchor editAs="oneCell">
    <xdr:from>
      <xdr:col>2</xdr:col>
      <xdr:colOff>1573223</xdr:colOff>
      <xdr:row>9</xdr:row>
      <xdr:rowOff>26015</xdr:rowOff>
    </xdr:from>
    <xdr:to>
      <xdr:col>2</xdr:col>
      <xdr:colOff>2720673</xdr:colOff>
      <xdr:row>10</xdr:row>
      <xdr:rowOff>99132</xdr:rowOff>
    </xdr:to>
    <xdr:pic>
      <xdr:nvPicPr>
        <xdr:cNvPr id="19" name="圖片 1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2A15FAC-578D-49E1-9724-96FEC143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66743" y="1016615"/>
          <a:ext cx="1147450" cy="2559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14747</xdr:rowOff>
    </xdr:from>
    <xdr:to>
      <xdr:col>7</xdr:col>
      <xdr:colOff>9524</xdr:colOff>
      <xdr:row>1</xdr:row>
      <xdr:rowOff>190500</xdr:rowOff>
    </xdr:to>
    <xdr:sp macro="" textlink="">
      <xdr:nvSpPr>
        <xdr:cNvPr id="21" name="TextBox 5"/>
        <xdr:cNvSpPr txBox="1"/>
      </xdr:nvSpPr>
      <xdr:spPr>
        <a:xfrm>
          <a:off x="0" y="14747"/>
          <a:ext cx="10534649" cy="375778"/>
        </a:xfrm>
        <a:prstGeom prst="rect">
          <a:avLst/>
        </a:prstGeom>
        <a:solidFill>
          <a:srgbClr val="C00000"/>
        </a:solidFill>
        <a:ln>
          <a:solidFill>
            <a:srgbClr val="006487"/>
          </a:solidFill>
        </a:ln>
      </xdr:spPr>
      <xdr:txBody>
        <a:bodyPr wrap="square" rtlCol="0" anchor="ctr">
          <a:noAutofit/>
        </a:bodyPr>
        <a:lstStyle>
          <a:defPPr>
            <a:defRPr lang="zh-HK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Calibri" panose="020F0502020204030204" pitchFamily="34" charset="0"/>
              <a:ea typeface="新細明體" panose="02020500000000000000" pitchFamily="18" charset="-120"/>
              <a:cs typeface="+mn-cs"/>
            </a:defRPr>
          </a:lvl9pPr>
        </a:lstStyle>
        <a:p>
          <a:pPr algn="ctr" eaLnBrk="1" hangingPunct="1"/>
          <a:r>
            <a:rPr lang="en-GB" altLang="zh-HK" sz="1600" b="1">
              <a:solidFill>
                <a:schemeClr val="bg1"/>
              </a:solidFill>
              <a:latin typeface="Arial" panose="020B0604020202020204" pitchFamily="34" charset="0"/>
              <a:ea typeface="微軟正黑體" panose="020B0604030504040204" pitchFamily="34" charset="-120"/>
              <a:cs typeface="Arial" panose="020B0604020202020204" pitchFamily="34" charset="0"/>
            </a:rPr>
            <a:t>Technical</a:t>
          </a:r>
          <a:r>
            <a:rPr lang="en-GB" altLang="zh-HK" sz="1600" b="1" baseline="0">
              <a:solidFill>
                <a:schemeClr val="bg1"/>
              </a:solidFill>
              <a:latin typeface="Arial" panose="020B0604020202020204" pitchFamily="34" charset="0"/>
              <a:ea typeface="微軟正黑體" panose="020B0604030504040204" pitchFamily="34" charset="-120"/>
              <a:cs typeface="Arial" panose="020B0604020202020204" pitchFamily="34" charset="0"/>
            </a:rPr>
            <a:t> Submission form - New Energy New Generation 2024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8F4BAB-7D80-45F0-B6B4-1AD5685E0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E8908-8501-449C-A309-CC086E53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75051E-68A3-4E67-AF97-BFC83F9D0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180382</xdr:rowOff>
    </xdr:from>
    <xdr:to>
      <xdr:col>1</xdr:col>
      <xdr:colOff>47339</xdr:colOff>
      <xdr:row>2</xdr:row>
      <xdr:rowOff>37859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0DF9C-365F-4098-B6B9-C5148490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" y="180382"/>
          <a:ext cx="645509" cy="2670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</xdr:col>
      <xdr:colOff>81629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BBDDA-48F3-4994-8DE4-7A09B0F32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0"/>
          <a:ext cx="645509" cy="211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316DB8-92BC-4EB3-A515-74963013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</xdr:row>
      <xdr:rowOff>152400</xdr:rowOff>
    </xdr:from>
    <xdr:to>
      <xdr:col>4</xdr:col>
      <xdr:colOff>284772</xdr:colOff>
      <xdr:row>15</xdr:row>
      <xdr:rowOff>114005</xdr:rowOff>
    </xdr:to>
    <xdr:pic>
      <xdr:nvPicPr>
        <xdr:cNvPr id="3" name="圖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762000"/>
          <a:ext cx="7828572" cy="23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658F55-7559-41A2-9A39-48B0485B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4BD78-169D-4CC8-B833-BEAC39EB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10DF1-6ECC-4C52-B512-A2662E527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35909</xdr:colOff>
      <xdr:row>1</xdr:row>
      <xdr:rowOff>44167</xdr:rowOff>
    </xdr:to>
    <xdr:pic>
      <xdr:nvPicPr>
        <xdr:cNvPr id="2" name="圖片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3BEB2-2654-43FD-A962-C62145CF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09" cy="211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So7&#25913;\51%20STEM%20Centre\10%20NENG\34%20Team\2b%20technical%20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in"/>
      <sheetName val="rev"/>
      <sheetName val="dc"/>
      <sheetName val="side"/>
      <sheetName val="top"/>
      <sheetName val="front"/>
      <sheetName val="rear"/>
      <sheetName val="3D"/>
      <sheetName val="window"/>
      <sheetName val="Mirror"/>
      <sheetName val="bh"/>
      <sheetName val="wheelbh"/>
      <sheetName val="rb"/>
      <sheetName val="vp"/>
      <sheetName val="br"/>
      <sheetName val="cg"/>
      <sheetName val="sb"/>
      <sheetName val="lug"/>
      <sheetName val="Tow"/>
      <sheetName val="es"/>
      <sheetName val="ligh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M1">
            <v>1</v>
          </cell>
        </row>
      </sheetData>
      <sheetData sheetId="5">
        <row r="1">
          <cell r="M1">
            <v>1</v>
          </cell>
        </row>
      </sheetData>
      <sheetData sheetId="6">
        <row r="1">
          <cell r="M1">
            <v>1</v>
          </cell>
        </row>
      </sheetData>
      <sheetData sheetId="7">
        <row r="1">
          <cell r="M1">
            <v>1</v>
          </cell>
        </row>
      </sheetData>
      <sheetData sheetId="8">
        <row r="1">
          <cell r="M1">
            <v>1</v>
          </cell>
        </row>
      </sheetData>
      <sheetData sheetId="9">
        <row r="1">
          <cell r="M1">
            <v>1</v>
          </cell>
        </row>
      </sheetData>
      <sheetData sheetId="10">
        <row r="1">
          <cell r="M1">
            <v>1</v>
          </cell>
        </row>
      </sheetData>
      <sheetData sheetId="11">
        <row r="1">
          <cell r="M1">
            <v>1</v>
          </cell>
        </row>
      </sheetData>
      <sheetData sheetId="12">
        <row r="1">
          <cell r="M1">
            <v>1</v>
          </cell>
        </row>
      </sheetData>
      <sheetData sheetId="13">
        <row r="1">
          <cell r="M1">
            <v>1</v>
          </cell>
        </row>
      </sheetData>
      <sheetData sheetId="14">
        <row r="1">
          <cell r="M1">
            <v>1</v>
          </cell>
        </row>
      </sheetData>
      <sheetData sheetId="15">
        <row r="1">
          <cell r="M1">
            <v>1</v>
          </cell>
        </row>
      </sheetData>
      <sheetData sheetId="16">
        <row r="1">
          <cell r="M1">
            <v>1</v>
          </cell>
        </row>
      </sheetData>
      <sheetData sheetId="17">
        <row r="1">
          <cell r="M1">
            <v>1</v>
          </cell>
        </row>
      </sheetData>
      <sheetData sheetId="18">
        <row r="1">
          <cell r="M1">
            <v>1</v>
          </cell>
        </row>
      </sheetData>
      <sheetData sheetId="19">
        <row r="1">
          <cell r="M1">
            <v>1</v>
          </cell>
        </row>
      </sheetData>
      <sheetData sheetId="20">
        <row r="1">
          <cell r="M1">
            <v>1</v>
          </cell>
        </row>
      </sheetData>
      <sheetData sheetId="21">
        <row r="1">
          <cell r="M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:X30"/>
  <sheetViews>
    <sheetView tabSelected="1" workbookViewId="0">
      <selection activeCell="M25" sqref="M25:T25"/>
    </sheetView>
  </sheetViews>
  <sheetFormatPr defaultRowHeight="15.75"/>
  <cols>
    <col min="20" max="20" width="15.42578125" customWidth="1"/>
  </cols>
  <sheetData>
    <row r="2" spans="12:23" ht="20.25">
      <c r="L2" s="74" t="s">
        <v>134</v>
      </c>
      <c r="M2" s="75"/>
      <c r="N2" s="75"/>
      <c r="O2" s="75"/>
      <c r="P2" s="75"/>
      <c r="Q2" s="75"/>
      <c r="R2" s="75"/>
      <c r="S2" s="75"/>
      <c r="T2" s="75"/>
      <c r="U2" s="76"/>
      <c r="W2" s="4"/>
    </row>
    <row r="3" spans="12:23" ht="15.75" customHeight="1">
      <c r="L3" s="77" t="s">
        <v>135</v>
      </c>
      <c r="M3" s="78"/>
      <c r="N3" s="78"/>
      <c r="O3" s="78"/>
      <c r="P3" s="78"/>
      <c r="Q3" s="78"/>
      <c r="R3" s="78"/>
      <c r="S3" s="78"/>
      <c r="T3" s="78"/>
      <c r="U3" s="79"/>
    </row>
    <row r="4" spans="12:23" ht="15.75" customHeight="1">
      <c r="L4" s="29"/>
      <c r="M4" s="109"/>
      <c r="N4" s="109"/>
      <c r="O4" s="109"/>
      <c r="P4" s="109"/>
      <c r="Q4" s="109"/>
      <c r="R4" s="109"/>
      <c r="S4" s="109"/>
      <c r="T4" s="109"/>
      <c r="U4" s="107"/>
    </row>
    <row r="5" spans="12:23">
      <c r="L5" s="29"/>
      <c r="M5" s="115" t="s">
        <v>0</v>
      </c>
      <c r="N5" s="115"/>
      <c r="O5" s="115"/>
      <c r="P5" s="115"/>
      <c r="Q5" s="115"/>
      <c r="R5" s="115"/>
      <c r="S5" s="115"/>
      <c r="T5" s="115"/>
      <c r="U5" s="107"/>
      <c r="V5" s="4"/>
    </row>
    <row r="6" spans="12:23">
      <c r="L6" s="29"/>
      <c r="M6" s="111" t="s">
        <v>1</v>
      </c>
      <c r="N6" s="111"/>
      <c r="O6" s="111"/>
      <c r="P6" s="111"/>
      <c r="Q6" s="111"/>
      <c r="R6" s="111"/>
      <c r="S6" s="111"/>
      <c r="T6" s="111"/>
      <c r="U6" s="107"/>
      <c r="V6" s="4"/>
    </row>
    <row r="7" spans="12:23">
      <c r="L7" s="29"/>
      <c r="M7" s="110"/>
      <c r="N7" s="110"/>
      <c r="O7" s="110"/>
      <c r="P7" s="110"/>
      <c r="Q7" s="110"/>
      <c r="R7" s="110"/>
      <c r="S7" s="110"/>
      <c r="T7" s="110"/>
      <c r="U7" s="107"/>
      <c r="V7" s="4"/>
    </row>
    <row r="8" spans="12:23">
      <c r="L8" s="29"/>
      <c r="M8" s="2"/>
      <c r="N8" s="116"/>
      <c r="O8" s="117"/>
      <c r="P8" s="117"/>
      <c r="Q8" s="117"/>
      <c r="R8" s="117"/>
      <c r="S8" s="118"/>
      <c r="T8" s="13" t="s">
        <v>2</v>
      </c>
      <c r="U8" s="107"/>
      <c r="V8" s="4"/>
    </row>
    <row r="9" spans="12:23">
      <c r="L9" s="29"/>
      <c r="M9" s="15">
        <v>1</v>
      </c>
      <c r="N9" s="80" t="s">
        <v>3</v>
      </c>
      <c r="O9" s="81"/>
      <c r="P9" s="81"/>
      <c r="Q9" s="81"/>
      <c r="R9" s="81"/>
      <c r="S9" s="82"/>
      <c r="T9" s="6"/>
      <c r="U9" s="107"/>
      <c r="V9" s="4"/>
    </row>
    <row r="10" spans="12:23">
      <c r="L10" s="29"/>
      <c r="M10" s="11"/>
      <c r="N10" s="89" t="s">
        <v>141</v>
      </c>
      <c r="O10" s="90"/>
      <c r="P10" s="90"/>
      <c r="Q10" s="90"/>
      <c r="R10" s="90"/>
      <c r="S10" s="91"/>
      <c r="T10" s="7" t="s">
        <v>4</v>
      </c>
      <c r="U10" s="107"/>
      <c r="V10" s="4"/>
    </row>
    <row r="11" spans="12:23">
      <c r="L11" s="29"/>
      <c r="M11" s="12"/>
      <c r="N11" s="92" t="s">
        <v>142</v>
      </c>
      <c r="O11" s="93"/>
      <c r="P11" s="93"/>
      <c r="Q11" s="93"/>
      <c r="R11" s="93"/>
      <c r="S11" s="94"/>
      <c r="T11" s="13" t="str">
        <f>IF(U$156="yes",IF(ISBLANK(U11),"&gt;","v"),"v")</f>
        <v>v</v>
      </c>
      <c r="U11" s="107"/>
      <c r="V11" s="4"/>
    </row>
    <row r="12" spans="12:23">
      <c r="L12" s="29"/>
      <c r="M12" s="15">
        <v>2</v>
      </c>
      <c r="N12" s="80" t="s">
        <v>5</v>
      </c>
      <c r="O12" s="81"/>
      <c r="P12" s="81"/>
      <c r="Q12" s="81"/>
      <c r="R12" s="81"/>
      <c r="S12" s="82"/>
      <c r="T12" s="6"/>
      <c r="U12" s="107"/>
      <c r="V12" s="4"/>
    </row>
    <row r="13" spans="12:23">
      <c r="L13" s="29"/>
      <c r="M13" s="11"/>
      <c r="N13" s="89" t="s">
        <v>137</v>
      </c>
      <c r="O13" s="90"/>
      <c r="P13" s="90"/>
      <c r="Q13" s="90"/>
      <c r="R13" s="90"/>
      <c r="S13" s="91"/>
      <c r="T13" s="8"/>
      <c r="U13" s="107"/>
      <c r="V13" s="4"/>
    </row>
    <row r="14" spans="12:23">
      <c r="L14" s="29"/>
      <c r="M14" s="11"/>
      <c r="N14" s="89" t="s">
        <v>136</v>
      </c>
      <c r="O14" s="90"/>
      <c r="P14" s="90"/>
      <c r="Q14" s="90"/>
      <c r="R14" s="90"/>
      <c r="S14" s="91"/>
      <c r="T14" s="9"/>
      <c r="U14" s="107"/>
      <c r="V14" s="4"/>
    </row>
    <row r="15" spans="12:23">
      <c r="L15" s="29"/>
      <c r="M15" s="11"/>
      <c r="N15" s="92" t="s">
        <v>138</v>
      </c>
      <c r="O15" s="93"/>
      <c r="P15" s="93"/>
      <c r="Q15" s="93"/>
      <c r="R15" s="93"/>
      <c r="S15" s="94"/>
      <c r="T15" s="10"/>
      <c r="U15" s="107"/>
      <c r="V15" s="4"/>
    </row>
    <row r="16" spans="12:23" ht="15.75" customHeight="1">
      <c r="L16" s="29"/>
      <c r="M16" s="15">
        <v>3</v>
      </c>
      <c r="N16" s="83" t="s">
        <v>139</v>
      </c>
      <c r="O16" s="84"/>
      <c r="P16" s="84"/>
      <c r="Q16" s="84"/>
      <c r="R16" s="84"/>
      <c r="S16" s="85"/>
      <c r="T16" s="21"/>
      <c r="U16" s="107"/>
      <c r="V16" s="4"/>
    </row>
    <row r="17" spans="12:24">
      <c r="L17" s="29"/>
      <c r="M17" s="17"/>
      <c r="N17" s="86"/>
      <c r="O17" s="87"/>
      <c r="P17" s="87"/>
      <c r="Q17" s="87"/>
      <c r="R17" s="87"/>
      <c r="S17" s="88"/>
      <c r="T17" s="11"/>
      <c r="U17" s="107"/>
      <c r="V17" s="4"/>
    </row>
    <row r="18" spans="12:24">
      <c r="L18" s="29"/>
      <c r="M18" s="18"/>
      <c r="N18" s="98" t="s">
        <v>140</v>
      </c>
      <c r="O18" s="99"/>
      <c r="P18" s="16"/>
      <c r="Q18" s="95"/>
      <c r="R18" s="96"/>
      <c r="S18" s="97"/>
      <c r="T18" s="11"/>
      <c r="U18" s="107"/>
      <c r="V18" s="4"/>
    </row>
    <row r="19" spans="12:24" ht="15.75" customHeight="1">
      <c r="L19" s="29"/>
      <c r="M19" s="18"/>
      <c r="N19" s="100" t="s">
        <v>143</v>
      </c>
      <c r="O19" s="101"/>
      <c r="P19" s="101"/>
      <c r="Q19" s="101"/>
      <c r="R19" s="101"/>
      <c r="S19" s="102"/>
      <c r="T19" s="22"/>
      <c r="U19" s="107"/>
      <c r="V19" s="14"/>
    </row>
    <row r="20" spans="12:24">
      <c r="L20" s="29"/>
      <c r="M20" s="19"/>
      <c r="N20" s="103"/>
      <c r="O20" s="104"/>
      <c r="P20" s="104"/>
      <c r="Q20" s="104"/>
      <c r="R20" s="104"/>
      <c r="S20" s="105"/>
      <c r="T20" s="12"/>
      <c r="U20" s="107"/>
      <c r="V20" s="4"/>
    </row>
    <row r="21" spans="12:24">
      <c r="L21" s="29"/>
      <c r="M21" s="98"/>
      <c r="N21" s="106"/>
      <c r="O21" s="106"/>
      <c r="P21" s="106"/>
      <c r="Q21" s="106"/>
      <c r="R21" s="106"/>
      <c r="S21" s="106"/>
      <c r="T21" s="99"/>
      <c r="U21" s="107"/>
      <c r="V21" s="4"/>
    </row>
    <row r="22" spans="12:24">
      <c r="L22" s="29"/>
      <c r="M22" s="112" t="s">
        <v>244</v>
      </c>
      <c r="N22" s="112"/>
      <c r="O22" s="112"/>
      <c r="P22" s="112"/>
      <c r="Q22" s="112"/>
      <c r="R22" s="112"/>
      <c r="S22" s="112"/>
      <c r="T22" s="112"/>
      <c r="U22" s="107"/>
      <c r="V22" s="4"/>
    </row>
    <row r="23" spans="12:24">
      <c r="L23" s="29"/>
      <c r="M23" s="113"/>
      <c r="N23" s="113"/>
      <c r="O23" s="113"/>
      <c r="P23" s="113"/>
      <c r="Q23" s="113"/>
      <c r="R23" s="113"/>
      <c r="S23" s="113"/>
      <c r="T23" s="113"/>
      <c r="U23" s="107"/>
      <c r="V23" s="4"/>
    </row>
    <row r="24" spans="12:24">
      <c r="L24" s="30"/>
      <c r="M24" s="114"/>
      <c r="N24" s="114"/>
      <c r="O24" s="114"/>
      <c r="P24" s="114"/>
      <c r="Q24" s="114"/>
      <c r="R24" s="114"/>
      <c r="S24" s="114"/>
      <c r="T24" s="114"/>
      <c r="U24" s="108"/>
      <c r="V24" s="4"/>
    </row>
    <row r="25" spans="12:24">
      <c r="L25" s="125"/>
      <c r="M25" s="134" t="s">
        <v>245</v>
      </c>
      <c r="N25" s="134"/>
      <c r="O25" s="134"/>
      <c r="P25" s="134"/>
      <c r="Q25" s="134"/>
      <c r="R25" s="134"/>
      <c r="S25" s="134"/>
      <c r="T25" s="134"/>
      <c r="U25" s="126"/>
    </row>
    <row r="26" spans="12:24" ht="15.75" customHeight="1">
      <c r="L26" s="127"/>
      <c r="M26" s="128"/>
      <c r="N26" s="128"/>
      <c r="O26" s="128"/>
      <c r="P26" s="128"/>
      <c r="Q26" s="128"/>
      <c r="R26" s="128"/>
      <c r="S26" s="128"/>
      <c r="T26" s="128"/>
      <c r="U26" s="129"/>
      <c r="X26" s="4"/>
    </row>
    <row r="27" spans="12:24">
      <c r="L27" s="130"/>
      <c r="M27" s="131"/>
      <c r="N27" s="131"/>
      <c r="O27" s="131"/>
      <c r="P27" s="131"/>
      <c r="Q27" s="131"/>
      <c r="R27" s="132"/>
      <c r="S27" s="131"/>
      <c r="T27" s="131"/>
      <c r="U27" s="133"/>
    </row>
    <row r="28" spans="12:24">
      <c r="N28" s="4"/>
      <c r="O28" s="4"/>
      <c r="P28" s="4"/>
      <c r="Q28" s="4"/>
      <c r="R28" s="4"/>
    </row>
    <row r="29" spans="12:24">
      <c r="O29" s="4"/>
      <c r="P29" s="4"/>
      <c r="Q29" s="4"/>
      <c r="R29" s="4"/>
    </row>
    <row r="30" spans="12:24">
      <c r="N30" s="4"/>
      <c r="O30" s="4"/>
      <c r="P30" s="4"/>
      <c r="Q30" s="4"/>
      <c r="R30" s="4"/>
    </row>
  </sheetData>
  <mergeCells count="22">
    <mergeCell ref="M25:T25"/>
    <mergeCell ref="M7:T7"/>
    <mergeCell ref="M6:T6"/>
    <mergeCell ref="M22:T24"/>
    <mergeCell ref="N15:S15"/>
    <mergeCell ref="M5:T5"/>
    <mergeCell ref="N8:S8"/>
    <mergeCell ref="L2:U2"/>
    <mergeCell ref="L3:U3"/>
    <mergeCell ref="N9:S9"/>
    <mergeCell ref="N16:S17"/>
    <mergeCell ref="N10:S10"/>
    <mergeCell ref="N11:S11"/>
    <mergeCell ref="N12:S12"/>
    <mergeCell ref="N13:S13"/>
    <mergeCell ref="N14:S14"/>
    <mergeCell ref="Q18:S18"/>
    <mergeCell ref="N18:O18"/>
    <mergeCell ref="N19:S20"/>
    <mergeCell ref="M21:T21"/>
    <mergeCell ref="U4:U24"/>
    <mergeCell ref="M4:T4"/>
  </mergeCells>
  <phoneticPr fontId="3" type="noConversion"/>
  <conditionalFormatting sqref="T11">
    <cfRule type="containsText" dxfId="112" priority="1" operator="containsText" text="&gt;">
      <formula>NOT(ISERROR(SEARCH("&gt;",T11)))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121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122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123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C6" sqref="C6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124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125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126</v>
      </c>
      <c r="D1" s="54" t="s">
        <v>192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I11" sqref="I1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127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128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"Yes,N.A."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129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130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"Yes,N.A."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zoomScale="80" zoomScaleNormal="80" workbookViewId="0">
      <selection activeCell="C4" sqref="C4"/>
    </sheetView>
  </sheetViews>
  <sheetFormatPr defaultRowHeight="15.75"/>
  <cols>
    <col min="1" max="1" width="10.140625" customWidth="1"/>
    <col min="2" max="2" width="14.5703125" customWidth="1"/>
    <col min="3" max="3" width="67.140625" customWidth="1"/>
    <col min="5" max="5" width="16.28515625" customWidth="1"/>
    <col min="6" max="6" width="23.85546875" customWidth="1"/>
    <col min="7" max="7" width="19" customWidth="1"/>
    <col min="13" max="13" width="9.140625" hidden="1" customWidth="1"/>
  </cols>
  <sheetData>
    <row r="1" spans="1:13">
      <c r="A1" s="28"/>
      <c r="B1" s="5"/>
      <c r="C1" s="5"/>
      <c r="D1" s="5"/>
      <c r="E1" s="5"/>
      <c r="F1" s="5"/>
      <c r="G1" s="37"/>
    </row>
    <row r="2" spans="1:13">
      <c r="A2" s="23"/>
      <c r="B2" s="20"/>
      <c r="C2" s="20"/>
      <c r="D2" s="20"/>
      <c r="E2" s="20"/>
      <c r="F2" s="20"/>
      <c r="G2" s="24"/>
    </row>
    <row r="3" spans="1:13">
      <c r="A3" s="120" t="s">
        <v>194</v>
      </c>
      <c r="B3" s="121"/>
      <c r="C3" s="121"/>
      <c r="D3" s="121"/>
      <c r="E3" s="121"/>
      <c r="F3" s="121"/>
      <c r="G3" s="122"/>
    </row>
    <row r="4" spans="1:13">
      <c r="A4" s="23"/>
      <c r="B4" s="20"/>
      <c r="C4" s="20"/>
      <c r="D4" s="20"/>
      <c r="E4" s="20"/>
      <c r="F4" s="20"/>
      <c r="G4" s="24"/>
    </row>
    <row r="5" spans="1:13">
      <c r="A5" s="55" t="s">
        <v>6</v>
      </c>
      <c r="B5" s="58" t="s">
        <v>7</v>
      </c>
      <c r="C5" s="123" t="str">
        <f>IF(ISBLANK(E18),"",E18)</f>
        <v/>
      </c>
      <c r="D5" s="123"/>
      <c r="E5" s="20"/>
      <c r="F5" s="55" t="s">
        <v>8</v>
      </c>
      <c r="G5" s="56" t="str">
        <f>IF(ISBLANK(E21),"",E21)</f>
        <v/>
      </c>
    </row>
    <row r="6" spans="1:13">
      <c r="A6" s="56" t="str">
        <f>IF(ISBLANK(E17),"",E17)</f>
        <v/>
      </c>
      <c r="B6" s="58" t="s">
        <v>9</v>
      </c>
      <c r="C6" s="123" t="str">
        <f>IF(ISBLANK(E19),"",E19)</f>
        <v/>
      </c>
      <c r="D6" s="123"/>
      <c r="E6" s="20"/>
      <c r="F6" s="55" t="s">
        <v>10</v>
      </c>
      <c r="G6" s="13" t="str">
        <f>IF(M6&gt;1,"Incomplete","Complete")</f>
        <v>Incomplete</v>
      </c>
      <c r="M6">
        <f>SUM(M14:M190)</f>
        <v>119</v>
      </c>
    </row>
    <row r="7" spans="1:13">
      <c r="A7" s="23"/>
      <c r="B7" s="66" t="s">
        <v>195</v>
      </c>
      <c r="C7" s="124"/>
      <c r="D7" s="124"/>
      <c r="E7" s="20"/>
      <c r="F7" s="55" t="s">
        <v>11</v>
      </c>
      <c r="G7" s="13" t="str">
        <f>IF(M7&gt;1,M7&amp;" pics needed","Complete")</f>
        <v>18 pics needed</v>
      </c>
      <c r="M7">
        <f>[1]side!M1+[1]top!M1+[1]front!M1+[1]rear!M1+'[1]3D'!M1+[1]window!M1+[1]Mirror!M1+[1]bh!M1+[1]wheelbh!M1+[1]rb!M1+[1]vp!M1+[1]br!M1+[1]cg!M1+[1]sb!M1+[1]lug!M1+[1]Tow!M1+[1]es!M1+[1]lights!M1</f>
        <v>18</v>
      </c>
    </row>
    <row r="8" spans="1:13">
      <c r="A8" s="23"/>
      <c r="B8" s="66" t="s">
        <v>12</v>
      </c>
      <c r="C8" s="119"/>
      <c r="D8" s="119"/>
      <c r="E8" s="20"/>
      <c r="F8" s="55" t="s">
        <v>210</v>
      </c>
      <c r="G8" s="56" t="str">
        <f>IF(ISBLANK(E14),"",E14)</f>
        <v/>
      </c>
    </row>
    <row r="9" spans="1:13">
      <c r="A9" s="23"/>
      <c r="B9" s="66" t="s">
        <v>13</v>
      </c>
      <c r="C9" s="119"/>
      <c r="D9" s="119"/>
      <c r="E9" s="20"/>
      <c r="F9" s="55" t="s">
        <v>14</v>
      </c>
      <c r="G9" s="56" t="str">
        <f>IF(ISBLANK(E15),"",E15)</f>
        <v/>
      </c>
    </row>
    <row r="10" spans="1:13">
      <c r="A10" s="23"/>
      <c r="B10" s="66" t="s">
        <v>15</v>
      </c>
      <c r="C10" s="119"/>
      <c r="D10" s="119"/>
      <c r="E10" s="20"/>
      <c r="F10" s="20"/>
      <c r="G10" s="24"/>
    </row>
    <row r="11" spans="1:13" s="1" customFormat="1" ht="16.5" thickBot="1">
      <c r="G11" s="57"/>
    </row>
    <row r="12" spans="1:13" ht="16.5">
      <c r="B12" s="61" t="s">
        <v>16</v>
      </c>
      <c r="C12" s="62" t="s">
        <v>17</v>
      </c>
      <c r="D12" s="62" t="s">
        <v>18</v>
      </c>
      <c r="E12" s="62" t="s">
        <v>19</v>
      </c>
      <c r="F12" s="63"/>
      <c r="G12" s="64"/>
    </row>
    <row r="13" spans="1:13" ht="16.5">
      <c r="B13" s="68" t="s">
        <v>147</v>
      </c>
      <c r="C13" s="69" t="s">
        <v>145</v>
      </c>
      <c r="D13" s="69"/>
      <c r="E13" s="72"/>
      <c r="F13" s="69"/>
      <c r="G13" s="70"/>
    </row>
    <row r="14" spans="1:13" ht="16.5">
      <c r="B14" s="11"/>
      <c r="C14" s="31" t="s">
        <v>146</v>
      </c>
      <c r="D14" s="25" t="str">
        <f>IF(ISBLANK(E14),"&gt;","v")</f>
        <v>&gt;</v>
      </c>
      <c r="E14" s="32"/>
      <c r="F14" s="25"/>
      <c r="G14" s="42"/>
      <c r="M14">
        <f>IF(D14="v",0,1)</f>
        <v>1</v>
      </c>
    </row>
    <row r="15" spans="1:13" ht="16.5">
      <c r="B15" s="12"/>
      <c r="C15" s="38" t="s">
        <v>20</v>
      </c>
      <c r="D15" s="26" t="str">
        <f>IF(ISBLANK(E15),"&gt;","v")</f>
        <v>&gt;</v>
      </c>
      <c r="E15" s="33"/>
      <c r="F15" s="44" t="s">
        <v>21</v>
      </c>
      <c r="G15" s="43"/>
      <c r="L15" s="36"/>
      <c r="M15">
        <f t="shared" ref="M15:M31" si="0">IF(D15="v",0,1)</f>
        <v>1</v>
      </c>
    </row>
    <row r="16" spans="1:13" ht="16.5">
      <c r="B16" s="68" t="s">
        <v>148</v>
      </c>
      <c r="C16" s="69" t="s">
        <v>154</v>
      </c>
      <c r="D16" s="69"/>
      <c r="E16" s="69"/>
      <c r="F16" s="69"/>
      <c r="G16" s="70"/>
    </row>
    <row r="17" spans="2:13">
      <c r="B17" s="11"/>
      <c r="C17" s="31" t="s">
        <v>22</v>
      </c>
      <c r="D17" s="25" t="str">
        <f t="shared" ref="D17:D23" si="1">IF(ISBLANK(E17),"&gt;","v")</f>
        <v>&gt;</v>
      </c>
      <c r="E17" s="33"/>
      <c r="F17" s="25"/>
      <c r="G17" s="45"/>
      <c r="M17">
        <f t="shared" si="0"/>
        <v>1</v>
      </c>
    </row>
    <row r="18" spans="2:13">
      <c r="B18" s="11"/>
      <c r="C18" s="31" t="s">
        <v>23</v>
      </c>
      <c r="D18" s="25" t="str">
        <f t="shared" si="1"/>
        <v>&gt;</v>
      </c>
      <c r="E18" s="34"/>
      <c r="F18" s="25"/>
      <c r="G18" s="45"/>
      <c r="M18">
        <f t="shared" si="0"/>
        <v>1</v>
      </c>
    </row>
    <row r="19" spans="2:13">
      <c r="B19" s="11"/>
      <c r="C19" s="31" t="s">
        <v>24</v>
      </c>
      <c r="D19" s="25" t="str">
        <f>IF(ISBLANK(E19),"&gt;","v")</f>
        <v>&gt;</v>
      </c>
      <c r="E19" s="32"/>
      <c r="F19" s="25"/>
      <c r="G19" s="45"/>
      <c r="M19">
        <f t="shared" si="0"/>
        <v>1</v>
      </c>
    </row>
    <row r="20" spans="2:13">
      <c r="B20" s="11"/>
      <c r="C20" s="31" t="s">
        <v>25</v>
      </c>
      <c r="D20" s="25" t="str">
        <f t="shared" si="1"/>
        <v>&gt;</v>
      </c>
      <c r="E20" s="32"/>
      <c r="F20" s="25"/>
      <c r="G20" s="45"/>
      <c r="M20">
        <f t="shared" si="0"/>
        <v>1</v>
      </c>
    </row>
    <row r="21" spans="2:13">
      <c r="B21" s="11"/>
      <c r="C21" s="31" t="s">
        <v>26</v>
      </c>
      <c r="D21" s="25" t="str">
        <f>IF(ISBLANK(E21),"&gt;","v")</f>
        <v>&gt;</v>
      </c>
      <c r="E21" s="35"/>
      <c r="F21" s="25"/>
      <c r="G21" s="45"/>
      <c r="M21">
        <f t="shared" si="0"/>
        <v>1</v>
      </c>
    </row>
    <row r="22" spans="2:13">
      <c r="B22" s="11"/>
      <c r="C22" s="31" t="s">
        <v>197</v>
      </c>
      <c r="D22" s="25" t="str">
        <f t="shared" si="1"/>
        <v>&gt;</v>
      </c>
      <c r="E22" s="35"/>
      <c r="F22" s="25"/>
      <c r="G22" s="45"/>
      <c r="M22">
        <f t="shared" si="0"/>
        <v>1</v>
      </c>
    </row>
    <row r="23" spans="2:13">
      <c r="B23" s="12"/>
      <c r="C23" s="38" t="s">
        <v>198</v>
      </c>
      <c r="D23" s="26" t="str">
        <f t="shared" si="1"/>
        <v>&gt;</v>
      </c>
      <c r="E23" s="35"/>
      <c r="F23" s="26"/>
      <c r="G23" s="46"/>
      <c r="M23">
        <f t="shared" si="0"/>
        <v>1</v>
      </c>
    </row>
    <row r="24" spans="2:13" ht="16.5">
      <c r="B24" s="68" t="s">
        <v>149</v>
      </c>
      <c r="C24" s="69" t="s">
        <v>27</v>
      </c>
      <c r="D24" s="69"/>
      <c r="E24" s="69"/>
      <c r="F24" s="69"/>
      <c r="G24" s="70"/>
    </row>
    <row r="25" spans="2:13">
      <c r="B25" s="11"/>
      <c r="C25" s="31" t="s">
        <v>223</v>
      </c>
      <c r="D25" s="25" t="str">
        <f>IF(ISBLANK(E25),"&gt;","v")</f>
        <v>&gt;</v>
      </c>
      <c r="E25" s="35"/>
      <c r="F25" s="25"/>
      <c r="G25" s="45"/>
      <c r="M25">
        <f t="shared" si="0"/>
        <v>1</v>
      </c>
    </row>
    <row r="26" spans="2:13">
      <c r="B26" s="11"/>
      <c r="C26" s="31" t="s">
        <v>211</v>
      </c>
      <c r="D26" s="25" t="str">
        <f t="shared" ref="D26:D28" si="2">IF(ISBLANK(E26),"&gt;","v")</f>
        <v>&gt;</v>
      </c>
      <c r="E26" s="35"/>
      <c r="F26" s="25"/>
      <c r="G26" s="45"/>
      <c r="M26">
        <f t="shared" si="0"/>
        <v>1</v>
      </c>
    </row>
    <row r="27" spans="2:13">
      <c r="B27" s="11"/>
      <c r="C27" s="31" t="s">
        <v>28</v>
      </c>
      <c r="D27" s="25" t="str">
        <f t="shared" si="2"/>
        <v>&gt;</v>
      </c>
      <c r="E27" s="35"/>
      <c r="F27" s="25"/>
      <c r="G27" s="45"/>
      <c r="M27">
        <f t="shared" si="0"/>
        <v>1</v>
      </c>
    </row>
    <row r="28" spans="2:13">
      <c r="B28" s="12"/>
      <c r="C28" s="38" t="s">
        <v>199</v>
      </c>
      <c r="D28" s="25" t="str">
        <f t="shared" si="2"/>
        <v>&gt;</v>
      </c>
      <c r="E28" s="35"/>
      <c r="F28" s="44" t="s">
        <v>29</v>
      </c>
      <c r="G28" s="46"/>
      <c r="M28">
        <f t="shared" si="0"/>
        <v>1</v>
      </c>
    </row>
    <row r="29" spans="2:13" ht="16.5">
      <c r="B29" s="68" t="s">
        <v>150</v>
      </c>
      <c r="C29" s="69" t="s">
        <v>30</v>
      </c>
      <c r="D29" s="69"/>
      <c r="E29" s="69"/>
      <c r="F29" s="69"/>
      <c r="G29" s="70"/>
    </row>
    <row r="30" spans="2:13">
      <c r="B30" s="11"/>
      <c r="C30" s="31" t="s">
        <v>31</v>
      </c>
      <c r="D30" s="25" t="str">
        <f>IF(ISBLANK(E30),"&gt;","v")</f>
        <v>&gt;</v>
      </c>
      <c r="E30" s="35"/>
      <c r="F30" s="47" t="s">
        <v>32</v>
      </c>
      <c r="G30" s="45"/>
      <c r="M30">
        <f t="shared" si="0"/>
        <v>1</v>
      </c>
    </row>
    <row r="31" spans="2:13">
      <c r="B31" s="12"/>
      <c r="C31" s="38" t="s">
        <v>196</v>
      </c>
      <c r="D31" s="26" t="str">
        <f>IF(ISBLANK(E31),"&gt;","v")</f>
        <v>&gt;</v>
      </c>
      <c r="E31" s="35"/>
      <c r="F31" s="26"/>
      <c r="G31" s="46"/>
      <c r="M31">
        <f t="shared" si="0"/>
        <v>1</v>
      </c>
    </row>
    <row r="32" spans="2:13">
      <c r="B32" s="61" t="s">
        <v>151</v>
      </c>
      <c r="C32" s="62" t="s">
        <v>156</v>
      </c>
      <c r="D32" s="66"/>
      <c r="E32" s="66"/>
      <c r="F32" s="66"/>
      <c r="G32" s="71"/>
    </row>
    <row r="33" spans="2:13">
      <c r="B33" s="50">
        <v>3.1</v>
      </c>
      <c r="C33" s="40" t="s">
        <v>155</v>
      </c>
      <c r="D33" s="39"/>
      <c r="E33" s="39"/>
      <c r="F33" s="39"/>
      <c r="G33" s="41"/>
    </row>
    <row r="34" spans="2:13">
      <c r="B34" s="59" t="s">
        <v>224</v>
      </c>
      <c r="C34" s="25" t="s">
        <v>62</v>
      </c>
      <c r="D34" s="25" t="str">
        <f>IF(ISBLANK(E34),"&gt;","v")</f>
        <v>&gt;</v>
      </c>
      <c r="E34" s="33"/>
      <c r="F34" s="25"/>
      <c r="G34" s="24"/>
      <c r="M34">
        <f t="shared" ref="M34:M43" si="3">IF(D34="v",0,1)</f>
        <v>1</v>
      </c>
    </row>
    <row r="35" spans="2:13">
      <c r="B35" s="59" t="s">
        <v>226</v>
      </c>
      <c r="C35" s="25" t="s">
        <v>63</v>
      </c>
      <c r="D35" s="25" t="str">
        <f t="shared" ref="D35:D43" si="4">IF(ISBLANK(E35),"&gt;","v")</f>
        <v>&gt;</v>
      </c>
      <c r="E35" s="33"/>
      <c r="F35" s="25"/>
      <c r="G35" s="24"/>
      <c r="M35">
        <f t="shared" si="3"/>
        <v>1</v>
      </c>
    </row>
    <row r="36" spans="2:13">
      <c r="B36" s="59"/>
      <c r="C36" s="25" t="s">
        <v>64</v>
      </c>
      <c r="D36" s="25" t="str">
        <f t="shared" si="4"/>
        <v>&gt;</v>
      </c>
      <c r="E36" s="33"/>
      <c r="F36" s="25"/>
      <c r="G36" s="24"/>
      <c r="M36">
        <f t="shared" si="3"/>
        <v>1</v>
      </c>
    </row>
    <row r="37" spans="2:13">
      <c r="B37" s="59" t="s">
        <v>225</v>
      </c>
      <c r="C37" s="25" t="s">
        <v>65</v>
      </c>
      <c r="D37" s="25" t="str">
        <f t="shared" si="4"/>
        <v>&gt;</v>
      </c>
      <c r="E37" s="33"/>
      <c r="F37" s="25"/>
      <c r="G37" s="24"/>
      <c r="M37">
        <f t="shared" si="3"/>
        <v>1</v>
      </c>
    </row>
    <row r="38" spans="2:13">
      <c r="B38" s="59" t="s">
        <v>227</v>
      </c>
      <c r="C38" s="25" t="s">
        <v>66</v>
      </c>
      <c r="D38" s="25" t="str">
        <f t="shared" si="4"/>
        <v>&gt;</v>
      </c>
      <c r="E38" s="33"/>
      <c r="F38" s="25"/>
      <c r="G38" s="24"/>
      <c r="M38">
        <f t="shared" si="3"/>
        <v>1</v>
      </c>
    </row>
    <row r="39" spans="2:13">
      <c r="B39" s="59" t="s">
        <v>228</v>
      </c>
      <c r="C39" s="25" t="s">
        <v>67</v>
      </c>
      <c r="D39" s="25" t="str">
        <f t="shared" si="4"/>
        <v>&gt;</v>
      </c>
      <c r="E39" s="33"/>
      <c r="F39" s="25"/>
      <c r="G39" s="24"/>
      <c r="M39">
        <f t="shared" si="3"/>
        <v>1</v>
      </c>
    </row>
    <row r="40" spans="2:13">
      <c r="B40" s="59" t="s">
        <v>229</v>
      </c>
      <c r="C40" s="25" t="s">
        <v>68</v>
      </c>
      <c r="D40" s="25" t="str">
        <f t="shared" si="4"/>
        <v>&gt;</v>
      </c>
      <c r="E40" s="33"/>
      <c r="F40" s="25"/>
      <c r="G40" s="24"/>
      <c r="M40">
        <f t="shared" si="3"/>
        <v>1</v>
      </c>
    </row>
    <row r="41" spans="2:13">
      <c r="B41" s="59"/>
      <c r="C41" s="25" t="s">
        <v>69</v>
      </c>
      <c r="D41" s="25" t="str">
        <f t="shared" si="4"/>
        <v>&gt;</v>
      </c>
      <c r="E41" s="33"/>
      <c r="F41" s="25"/>
      <c r="G41" s="24"/>
      <c r="M41">
        <f t="shared" si="3"/>
        <v>1</v>
      </c>
    </row>
    <row r="42" spans="2:13">
      <c r="B42" s="59" t="s">
        <v>230</v>
      </c>
      <c r="C42" s="25" t="s">
        <v>70</v>
      </c>
      <c r="D42" s="25" t="str">
        <f t="shared" si="4"/>
        <v>&gt;</v>
      </c>
      <c r="E42" s="33"/>
      <c r="F42" s="25"/>
      <c r="G42" s="24"/>
      <c r="M42">
        <f t="shared" si="3"/>
        <v>1</v>
      </c>
    </row>
    <row r="43" spans="2:13">
      <c r="B43" s="51" t="s">
        <v>231</v>
      </c>
      <c r="C43" s="25" t="s">
        <v>182</v>
      </c>
      <c r="D43" s="25" t="str">
        <f t="shared" si="4"/>
        <v>&gt;</v>
      </c>
      <c r="E43" s="33"/>
      <c r="F43" s="25"/>
      <c r="G43" s="24"/>
      <c r="M43">
        <f t="shared" si="3"/>
        <v>1</v>
      </c>
    </row>
    <row r="44" spans="2:13">
      <c r="B44" s="50">
        <v>2.11</v>
      </c>
      <c r="C44" s="40" t="s">
        <v>153</v>
      </c>
      <c r="D44" s="39"/>
      <c r="E44" s="39"/>
      <c r="F44" s="39"/>
      <c r="G44" s="41"/>
    </row>
    <row r="45" spans="2:13">
      <c r="B45" s="59" t="s">
        <v>225</v>
      </c>
      <c r="C45" s="31" t="s">
        <v>35</v>
      </c>
      <c r="D45" s="25" t="str">
        <f>IF(ISBLANK(E45),"&gt;","v")</f>
        <v>&gt;</v>
      </c>
      <c r="E45" s="33"/>
      <c r="F45" s="25"/>
      <c r="G45" s="24"/>
      <c r="M45">
        <f>IF(D45="v",0,1)</f>
        <v>1</v>
      </c>
    </row>
    <row r="46" spans="2:13">
      <c r="B46" s="59"/>
      <c r="C46" s="31" t="s">
        <v>183</v>
      </c>
      <c r="D46" s="25" t="str">
        <f>IF(ISBLANK(E46),"&gt;","v")</f>
        <v>&gt;</v>
      </c>
      <c r="E46" s="33"/>
      <c r="F46" s="25"/>
      <c r="G46" s="24"/>
      <c r="M46">
        <v>1</v>
      </c>
    </row>
    <row r="47" spans="2:13">
      <c r="B47" s="59" t="s">
        <v>212</v>
      </c>
      <c r="C47" s="49" t="s">
        <v>36</v>
      </c>
      <c r="D47" s="25" t="str">
        <f>IF(ISBLANK(E47),"&gt;","v")</f>
        <v>&gt;</v>
      </c>
      <c r="E47" s="35"/>
      <c r="F47" s="25"/>
      <c r="G47" s="24"/>
      <c r="M47">
        <f>IF(D47="v",0,1)</f>
        <v>1</v>
      </c>
    </row>
    <row r="48" spans="2:13">
      <c r="B48" s="11"/>
      <c r="C48" s="25" t="s">
        <v>37</v>
      </c>
      <c r="D48" s="25" t="str">
        <f>IF(ISBLANK(E48),"&gt;","v")</f>
        <v>&gt;</v>
      </c>
      <c r="E48" s="35"/>
      <c r="F48" s="25"/>
      <c r="G48" s="24"/>
      <c r="M48">
        <f>IF(D48="v",0,1)</f>
        <v>1</v>
      </c>
    </row>
    <row r="49" spans="2:13">
      <c r="B49" s="12"/>
      <c r="C49" s="26" t="s">
        <v>38</v>
      </c>
      <c r="D49" s="26" t="str">
        <f>IF(ISBLANK(E49),"&gt;","v")</f>
        <v>&gt;</v>
      </c>
      <c r="E49" s="35"/>
      <c r="F49" s="26"/>
      <c r="G49" s="27"/>
      <c r="M49">
        <f>IF(D49="v",0,1)</f>
        <v>1</v>
      </c>
    </row>
    <row r="50" spans="2:13">
      <c r="B50" s="50">
        <v>3.4</v>
      </c>
      <c r="C50" s="40" t="s">
        <v>158</v>
      </c>
      <c r="D50" s="39"/>
      <c r="E50" s="39"/>
      <c r="F50" s="39"/>
      <c r="G50" s="41"/>
    </row>
    <row r="51" spans="2:13">
      <c r="B51" s="59"/>
      <c r="C51" s="48" t="s">
        <v>71</v>
      </c>
      <c r="D51" s="25" t="str">
        <f>IF(ISBLANK(E51),"&gt;","v")</f>
        <v>&gt;</v>
      </c>
      <c r="E51" s="35"/>
      <c r="F51" s="25"/>
      <c r="G51" s="24"/>
      <c r="M51">
        <f>IF(D51="v",0,1)</f>
        <v>1</v>
      </c>
    </row>
    <row r="52" spans="2:13">
      <c r="B52" s="59"/>
      <c r="C52" s="25" t="s">
        <v>72</v>
      </c>
      <c r="D52" s="25" t="str">
        <f>IF(ISBLANK(E52),"&gt;","v")</f>
        <v>&gt;</v>
      </c>
      <c r="E52" s="35"/>
      <c r="F52" s="25"/>
      <c r="G52" s="24"/>
      <c r="M52">
        <f>IF(D52="v",0,1)</f>
        <v>1</v>
      </c>
    </row>
    <row r="53" spans="2:13">
      <c r="B53" s="50">
        <v>3.4</v>
      </c>
      <c r="C53" s="40" t="s">
        <v>159</v>
      </c>
      <c r="D53" s="39"/>
      <c r="E53" s="39"/>
      <c r="F53" s="39"/>
      <c r="G53" s="41"/>
    </row>
    <row r="54" spans="2:13">
      <c r="B54" s="59"/>
      <c r="C54" s="25" t="s">
        <v>73</v>
      </c>
      <c r="D54" s="25" t="str">
        <f>IF(ISBLANK(E54),"&gt;","v")</f>
        <v>&gt;</v>
      </c>
      <c r="E54" s="33"/>
      <c r="F54" s="25"/>
      <c r="G54" s="24"/>
      <c r="M54">
        <f>IF(D54="v",0,1)</f>
        <v>1</v>
      </c>
    </row>
    <row r="55" spans="2:13">
      <c r="B55" s="59"/>
      <c r="C55" s="25" t="s">
        <v>213</v>
      </c>
      <c r="D55" s="25" t="str">
        <f>IF(ISBLANK(E55),"&gt;","v")</f>
        <v>&gt;</v>
      </c>
      <c r="E55" s="33"/>
      <c r="F55" s="25"/>
      <c r="G55" s="24"/>
      <c r="M55">
        <f>IF(D55="v",0,1)</f>
        <v>1</v>
      </c>
    </row>
    <row r="56" spans="2:13">
      <c r="B56" s="50">
        <v>3.3</v>
      </c>
      <c r="C56" s="40" t="s">
        <v>160</v>
      </c>
      <c r="D56" s="39"/>
      <c r="E56" s="39"/>
      <c r="F56" s="39"/>
      <c r="G56" s="41"/>
    </row>
    <row r="57" spans="2:13">
      <c r="B57" s="59"/>
      <c r="C57" s="25" t="s">
        <v>74</v>
      </c>
      <c r="D57" s="25" t="str">
        <f>IF(ISBLANK(E57),"&gt;","v")</f>
        <v>&gt;</v>
      </c>
      <c r="E57" s="35"/>
      <c r="F57" s="25"/>
      <c r="G57" s="24"/>
      <c r="M57">
        <f>IF(D57="v",0,1)</f>
        <v>1</v>
      </c>
    </row>
    <row r="58" spans="2:13">
      <c r="B58" s="59"/>
      <c r="C58" s="25" t="s">
        <v>75</v>
      </c>
      <c r="D58" s="25" t="str">
        <f>IF(ISBLANK(E58),"&gt;","v")</f>
        <v>&gt;</v>
      </c>
      <c r="E58" s="33"/>
      <c r="F58" s="25"/>
      <c r="G58" s="24"/>
      <c r="M58">
        <f>IF(D58="v",0,1)</f>
        <v>1</v>
      </c>
    </row>
    <row r="59" spans="2:13">
      <c r="B59" s="59"/>
      <c r="C59" s="25" t="s">
        <v>76</v>
      </c>
      <c r="D59" s="25" t="str">
        <f>IF(ISBLANK(E59),"&gt;","v")</f>
        <v>&gt;</v>
      </c>
      <c r="E59" s="35"/>
      <c r="F59" s="25"/>
      <c r="G59" s="24"/>
      <c r="M59">
        <f>IF(D59="v",0,1)</f>
        <v>1</v>
      </c>
    </row>
    <row r="60" spans="2:13">
      <c r="B60" s="50">
        <v>3.6</v>
      </c>
      <c r="C60" s="40" t="s">
        <v>161</v>
      </c>
      <c r="D60" s="39"/>
      <c r="E60" s="39"/>
      <c r="F60" s="39"/>
      <c r="G60" s="41"/>
    </row>
    <row r="61" spans="2:13">
      <c r="B61" s="59"/>
      <c r="C61" s="25" t="s">
        <v>77</v>
      </c>
      <c r="D61" s="25" t="str">
        <f>IF(ISBLANK(E61),"&gt;","v")</f>
        <v>&gt;</v>
      </c>
      <c r="E61" s="35"/>
      <c r="F61" s="25"/>
      <c r="G61" s="24"/>
      <c r="M61">
        <f>IF(D61="v",0,1)</f>
        <v>1</v>
      </c>
    </row>
    <row r="62" spans="2:13">
      <c r="B62" s="59"/>
      <c r="C62" s="25" t="s">
        <v>78</v>
      </c>
      <c r="D62" s="25" t="str">
        <f>IF(ISBLANK(E62),"&gt;","v")</f>
        <v>&gt;</v>
      </c>
      <c r="E62" s="35"/>
      <c r="F62" s="25"/>
      <c r="G62" s="24"/>
      <c r="M62">
        <f>IF(D62="v",0,1)</f>
        <v>1</v>
      </c>
    </row>
    <row r="63" spans="2:13">
      <c r="B63" s="59"/>
      <c r="C63" s="25" t="s">
        <v>79</v>
      </c>
      <c r="D63" s="25" t="str">
        <f>IF(ISBLANK(E63),"&gt;","v")</f>
        <v>&gt;</v>
      </c>
      <c r="E63" s="35"/>
      <c r="F63" s="25"/>
      <c r="G63" s="24"/>
      <c r="M63">
        <f>IF(D63="v",0,1)</f>
        <v>1</v>
      </c>
    </row>
    <row r="64" spans="2:13">
      <c r="B64" s="59"/>
      <c r="C64" s="25" t="s">
        <v>200</v>
      </c>
      <c r="D64" s="25" t="str">
        <f>IF(ISBLANK(E64),"&gt;","v")</f>
        <v>&gt;</v>
      </c>
      <c r="E64" s="35"/>
      <c r="F64" s="25"/>
      <c r="G64" s="24"/>
      <c r="M64">
        <f>IF(D64="v",0,1)</f>
        <v>1</v>
      </c>
    </row>
    <row r="65" spans="2:13">
      <c r="B65" s="59"/>
      <c r="C65" s="25" t="s">
        <v>80</v>
      </c>
      <c r="D65" s="25" t="str">
        <f>IF(ISBLANK(E65),"&gt;","v")</f>
        <v>&gt;</v>
      </c>
      <c r="E65" s="35"/>
      <c r="F65" s="25"/>
      <c r="G65" s="24"/>
      <c r="M65">
        <f>IF(D65="v",0,1)</f>
        <v>1</v>
      </c>
    </row>
    <row r="66" spans="2:13">
      <c r="B66" s="50">
        <v>3.2</v>
      </c>
      <c r="C66" s="40" t="s">
        <v>214</v>
      </c>
      <c r="D66" s="39"/>
      <c r="E66" s="39"/>
      <c r="F66" s="39"/>
      <c r="G66" s="41"/>
    </row>
    <row r="67" spans="2:13">
      <c r="B67" s="11"/>
      <c r="C67" s="25" t="s">
        <v>81</v>
      </c>
      <c r="D67" s="25" t="str">
        <f t="shared" ref="D67:D77" si="5">IF(ISBLANK(E67),"&gt;","v")</f>
        <v>&gt;</v>
      </c>
      <c r="E67" s="35"/>
      <c r="F67" s="25"/>
      <c r="G67" s="24"/>
      <c r="M67">
        <f t="shared" ref="M67:M77" si="6">IF(D67="v",0,1)</f>
        <v>1</v>
      </c>
    </row>
    <row r="68" spans="2:13">
      <c r="B68" s="11"/>
      <c r="C68" s="25" t="s">
        <v>82</v>
      </c>
      <c r="D68" s="25" t="str">
        <f t="shared" si="5"/>
        <v>&gt;</v>
      </c>
      <c r="E68" s="35"/>
      <c r="F68" s="25"/>
      <c r="G68" s="24"/>
      <c r="M68">
        <f t="shared" si="6"/>
        <v>1</v>
      </c>
    </row>
    <row r="69" spans="2:13">
      <c r="B69" s="59"/>
      <c r="C69" s="25" t="s">
        <v>83</v>
      </c>
      <c r="D69" s="25" t="str">
        <f t="shared" si="5"/>
        <v>&gt;</v>
      </c>
      <c r="E69" s="35"/>
      <c r="F69" s="25"/>
      <c r="G69" s="24"/>
      <c r="M69">
        <f t="shared" si="6"/>
        <v>1</v>
      </c>
    </row>
    <row r="70" spans="2:13">
      <c r="B70" s="59" t="s">
        <v>232</v>
      </c>
      <c r="C70" s="25" t="s">
        <v>84</v>
      </c>
      <c r="D70" s="25" t="str">
        <f t="shared" si="5"/>
        <v>&gt;</v>
      </c>
      <c r="E70" s="35"/>
      <c r="F70" s="25"/>
      <c r="G70" s="24"/>
      <c r="M70">
        <f t="shared" si="6"/>
        <v>1</v>
      </c>
    </row>
    <row r="71" spans="2:13">
      <c r="B71" s="59"/>
      <c r="C71" s="25" t="s">
        <v>85</v>
      </c>
      <c r="D71" s="25" t="str">
        <f t="shared" si="5"/>
        <v>&gt;</v>
      </c>
      <c r="E71" s="35"/>
      <c r="F71" s="25"/>
      <c r="G71" s="24"/>
      <c r="M71">
        <f t="shared" si="6"/>
        <v>1</v>
      </c>
    </row>
    <row r="72" spans="2:13">
      <c r="B72" s="59"/>
      <c r="C72" s="25" t="s">
        <v>86</v>
      </c>
      <c r="D72" s="25" t="str">
        <f t="shared" si="5"/>
        <v>&gt;</v>
      </c>
      <c r="E72" s="35"/>
      <c r="F72" s="25"/>
      <c r="G72" s="24"/>
      <c r="M72">
        <f t="shared" si="6"/>
        <v>1</v>
      </c>
    </row>
    <row r="73" spans="2:13">
      <c r="B73" s="59" t="s">
        <v>227</v>
      </c>
      <c r="C73" s="25" t="s">
        <v>87</v>
      </c>
      <c r="D73" s="25" t="str">
        <f t="shared" si="5"/>
        <v>&gt;</v>
      </c>
      <c r="E73" s="35"/>
      <c r="F73" s="25"/>
      <c r="G73" s="24"/>
      <c r="M73">
        <f t="shared" si="6"/>
        <v>1</v>
      </c>
    </row>
    <row r="74" spans="2:13">
      <c r="B74" s="59" t="s">
        <v>229</v>
      </c>
      <c r="C74" s="25" t="s">
        <v>88</v>
      </c>
      <c r="D74" s="25" t="str">
        <f t="shared" si="5"/>
        <v>&gt;</v>
      </c>
      <c r="E74" s="35"/>
      <c r="F74" s="25"/>
      <c r="G74" s="24"/>
      <c r="M74">
        <f t="shared" si="6"/>
        <v>1</v>
      </c>
    </row>
    <row r="75" spans="2:13">
      <c r="B75" s="11"/>
      <c r="C75" s="25" t="s">
        <v>89</v>
      </c>
      <c r="D75" s="25" t="str">
        <f t="shared" si="5"/>
        <v>&gt;</v>
      </c>
      <c r="E75" s="35"/>
      <c r="F75" s="25"/>
      <c r="G75" s="24"/>
      <c r="M75">
        <f t="shared" si="6"/>
        <v>1</v>
      </c>
    </row>
    <row r="76" spans="2:13">
      <c r="B76" s="59" t="s">
        <v>230</v>
      </c>
      <c r="C76" s="25" t="s">
        <v>90</v>
      </c>
      <c r="D76" s="25" t="str">
        <f t="shared" si="5"/>
        <v>&gt;</v>
      </c>
      <c r="E76" s="35"/>
      <c r="F76" s="25"/>
      <c r="G76" s="24"/>
      <c r="M76">
        <f t="shared" si="6"/>
        <v>1</v>
      </c>
    </row>
    <row r="77" spans="2:13">
      <c r="B77" s="11"/>
      <c r="C77" s="25" t="s">
        <v>201</v>
      </c>
      <c r="D77" s="25" t="str">
        <f t="shared" si="5"/>
        <v>&gt;</v>
      </c>
      <c r="E77" s="35"/>
      <c r="F77" s="25"/>
      <c r="G77" s="24"/>
      <c r="M77">
        <f t="shared" si="6"/>
        <v>1</v>
      </c>
    </row>
    <row r="78" spans="2:13">
      <c r="B78" s="65" t="s">
        <v>152</v>
      </c>
      <c r="C78" s="62" t="s">
        <v>162</v>
      </c>
      <c r="D78" s="66"/>
      <c r="E78" s="66"/>
      <c r="F78" s="66"/>
      <c r="G78" s="67"/>
    </row>
    <row r="79" spans="2:13">
      <c r="B79" s="50"/>
      <c r="C79" s="40" t="s">
        <v>163</v>
      </c>
      <c r="D79" s="39"/>
      <c r="E79" s="39"/>
      <c r="F79" s="39"/>
      <c r="G79" s="41"/>
    </row>
    <row r="80" spans="2:13">
      <c r="B80" s="12"/>
      <c r="C80" s="26" t="s">
        <v>52</v>
      </c>
      <c r="D80" s="26" t="str">
        <f>IF(ISBLANK(E80),"&gt;","v")</f>
        <v>&gt;</v>
      </c>
      <c r="E80" s="35"/>
      <c r="F80" s="26"/>
      <c r="G80" s="27"/>
      <c r="M80">
        <f>IF(D80="v",0,1)</f>
        <v>1</v>
      </c>
    </row>
    <row r="81" spans="2:13">
      <c r="B81" s="50">
        <v>2.14</v>
      </c>
      <c r="C81" s="40" t="s">
        <v>164</v>
      </c>
      <c r="D81" s="39"/>
      <c r="E81" s="39"/>
      <c r="F81" s="39"/>
      <c r="G81" s="41"/>
    </row>
    <row r="82" spans="2:13">
      <c r="B82" s="59" t="s">
        <v>233</v>
      </c>
      <c r="C82" s="25" t="s">
        <v>39</v>
      </c>
      <c r="D82" s="25" t="str">
        <f>IF(ISBLANK(E82),"&gt;","v")</f>
        <v>&gt;</v>
      </c>
      <c r="E82" s="35"/>
      <c r="F82" s="25"/>
      <c r="G82" s="24"/>
      <c r="M82">
        <f>IF(D82="v",0,1)</f>
        <v>1</v>
      </c>
    </row>
    <row r="83" spans="2:13">
      <c r="B83" s="59"/>
      <c r="C83" s="25" t="s">
        <v>202</v>
      </c>
      <c r="D83" s="25" t="str">
        <f>IF(ISBLANK(E83),"&gt;","v")</f>
        <v>&gt;</v>
      </c>
      <c r="E83" s="35"/>
      <c r="F83" s="25"/>
      <c r="G83" s="24"/>
      <c r="M83">
        <f>IF(D83="v",0,1)</f>
        <v>1</v>
      </c>
    </row>
    <row r="84" spans="2:13">
      <c r="B84" s="59"/>
      <c r="C84" s="25" t="s">
        <v>203</v>
      </c>
      <c r="D84" s="25" t="str">
        <f>IF(ISBLANK(E84),"&gt;","v")</f>
        <v>&gt;</v>
      </c>
      <c r="E84" s="35"/>
      <c r="F84" s="25"/>
      <c r="G84" s="24"/>
      <c r="M84">
        <f>IF(D84="v",0,1)</f>
        <v>1</v>
      </c>
    </row>
    <row r="85" spans="2:13">
      <c r="B85" s="60"/>
      <c r="C85" s="26" t="s">
        <v>204</v>
      </c>
      <c r="D85" s="26" t="str">
        <f>IF(ISBLANK(E85),"&gt;","v")</f>
        <v>&gt;</v>
      </c>
      <c r="E85" s="35"/>
      <c r="F85" s="26"/>
      <c r="G85" s="27"/>
      <c r="M85">
        <f>IF(D85="v",0,1)</f>
        <v>1</v>
      </c>
    </row>
    <row r="86" spans="2:13">
      <c r="B86" s="50">
        <v>2.15</v>
      </c>
      <c r="C86" s="40" t="s">
        <v>165</v>
      </c>
      <c r="D86" s="39"/>
      <c r="E86" s="39"/>
      <c r="F86" s="39"/>
      <c r="G86" s="41"/>
    </row>
    <row r="87" spans="2:13">
      <c r="B87" s="59" t="s">
        <v>234</v>
      </c>
      <c r="C87" s="25" t="s">
        <v>144</v>
      </c>
      <c r="D87" s="25" t="str">
        <f>IF(ISBLANK(E87),"&gt;","v")</f>
        <v>&gt;</v>
      </c>
      <c r="E87" s="35"/>
      <c r="F87" s="25"/>
      <c r="G87" s="24"/>
      <c r="M87">
        <f>IF(D87="v",0,1)</f>
        <v>1</v>
      </c>
    </row>
    <row r="88" spans="2:13" ht="18.75">
      <c r="B88" s="60" t="s">
        <v>225</v>
      </c>
      <c r="C88" s="26" t="s">
        <v>235</v>
      </c>
      <c r="D88" s="26" t="str">
        <f>IF(ISBLANK(E88),"&gt;","v")</f>
        <v>&gt;</v>
      </c>
      <c r="E88" s="35"/>
      <c r="F88" s="26"/>
      <c r="G88" s="27"/>
      <c r="M88">
        <f>IF(D88="v",0,1)</f>
        <v>1</v>
      </c>
    </row>
    <row r="89" spans="2:13">
      <c r="B89" s="50"/>
      <c r="C89" s="40" t="s">
        <v>166</v>
      </c>
      <c r="D89" s="39"/>
      <c r="E89" s="39"/>
      <c r="F89" s="39"/>
      <c r="G89" s="41"/>
    </row>
    <row r="90" spans="2:13">
      <c r="B90" s="11"/>
      <c r="C90" s="25" t="s">
        <v>53</v>
      </c>
      <c r="D90" s="25" t="str">
        <f>IF(ISBLANK(E90),"&gt;","v")</f>
        <v>&gt;</v>
      </c>
      <c r="E90" s="35"/>
      <c r="F90" s="25"/>
      <c r="G90" s="24"/>
      <c r="M90">
        <f>IF(D90="v",0,1)</f>
        <v>1</v>
      </c>
    </row>
    <row r="91" spans="2:13">
      <c r="B91" s="11"/>
      <c r="C91" s="25" t="s">
        <v>54</v>
      </c>
      <c r="D91" s="25" t="str">
        <f>IF(ISBLANK(E91),"&gt;","v")</f>
        <v>&gt;</v>
      </c>
      <c r="E91" s="35"/>
      <c r="F91" s="25"/>
      <c r="G91" s="24"/>
      <c r="M91">
        <f>IF(D91="v",0,1)</f>
        <v>1</v>
      </c>
    </row>
    <row r="92" spans="2:13">
      <c r="B92" s="11"/>
      <c r="C92" s="25" t="s">
        <v>55</v>
      </c>
      <c r="D92" s="25" t="str">
        <f>IF(ISBLANK(E92),"&gt;","v")</f>
        <v>&gt;</v>
      </c>
      <c r="E92" s="35"/>
      <c r="F92" s="25"/>
      <c r="G92" s="24"/>
      <c r="M92">
        <f>IF(D92="v",0,1)</f>
        <v>1</v>
      </c>
    </row>
    <row r="93" spans="2:13">
      <c r="B93" s="12"/>
      <c r="C93" s="26" t="s">
        <v>56</v>
      </c>
      <c r="D93" s="25" t="str">
        <f>IF(ISBLANK(E93),"&gt;","v")</f>
        <v>&gt;</v>
      </c>
      <c r="E93" s="35"/>
      <c r="F93" s="26"/>
      <c r="G93" s="27"/>
      <c r="M93">
        <f>IF(D93="v",0,1)</f>
        <v>1</v>
      </c>
    </row>
    <row r="94" spans="2:13">
      <c r="B94" s="73" t="s">
        <v>236</v>
      </c>
      <c r="C94" s="40" t="s">
        <v>167</v>
      </c>
      <c r="D94" s="39"/>
      <c r="E94" s="39"/>
      <c r="F94" s="39"/>
      <c r="G94" s="41"/>
    </row>
    <row r="95" spans="2:13">
      <c r="B95" s="59" t="s">
        <v>237</v>
      </c>
      <c r="C95" s="25" t="s">
        <v>57</v>
      </c>
      <c r="D95" s="25" t="str">
        <f t="shared" ref="D95:D100" si="7">IF(ISBLANK(E95),"&gt;","v")</f>
        <v>&gt;</v>
      </c>
      <c r="E95" s="35"/>
      <c r="F95" s="25"/>
      <c r="G95" s="24"/>
      <c r="M95">
        <f t="shared" ref="M95:M100" si="8">IF(D95="v",0,1)</f>
        <v>1</v>
      </c>
    </row>
    <row r="96" spans="2:13">
      <c r="B96" s="11"/>
      <c r="C96" s="25" t="s">
        <v>58</v>
      </c>
      <c r="D96" s="25" t="str">
        <f t="shared" si="7"/>
        <v>&gt;</v>
      </c>
      <c r="E96" s="35"/>
      <c r="F96" s="25"/>
      <c r="G96" s="24"/>
      <c r="M96">
        <f t="shared" si="8"/>
        <v>1</v>
      </c>
    </row>
    <row r="97" spans="2:13">
      <c r="B97" s="11"/>
      <c r="C97" s="25" t="s">
        <v>59</v>
      </c>
      <c r="D97" s="25" t="str">
        <f t="shared" si="7"/>
        <v>&gt;</v>
      </c>
      <c r="E97" s="35"/>
      <c r="F97" s="25"/>
      <c r="G97" s="24"/>
      <c r="M97">
        <f t="shared" si="8"/>
        <v>1</v>
      </c>
    </row>
    <row r="98" spans="2:13">
      <c r="B98" s="11"/>
      <c r="C98" s="25" t="s">
        <v>60</v>
      </c>
      <c r="D98" s="25" t="str">
        <f t="shared" si="7"/>
        <v>&gt;</v>
      </c>
      <c r="E98" s="35"/>
      <c r="F98" s="25"/>
      <c r="G98" s="24"/>
      <c r="M98">
        <f t="shared" si="8"/>
        <v>1</v>
      </c>
    </row>
    <row r="99" spans="2:13">
      <c r="B99" s="11"/>
      <c r="C99" s="25" t="s">
        <v>61</v>
      </c>
      <c r="D99" s="25" t="str">
        <f t="shared" si="7"/>
        <v>&gt;</v>
      </c>
      <c r="E99" s="35"/>
      <c r="F99" s="25"/>
      <c r="G99" s="24"/>
      <c r="M99">
        <f t="shared" si="8"/>
        <v>1</v>
      </c>
    </row>
    <row r="100" spans="2:13">
      <c r="B100" s="11"/>
      <c r="C100" s="25" t="s">
        <v>205</v>
      </c>
      <c r="D100" s="25" t="str">
        <f t="shared" si="7"/>
        <v>&gt;</v>
      </c>
      <c r="E100" s="35"/>
      <c r="F100" s="25"/>
      <c r="G100" s="24"/>
      <c r="M100">
        <f t="shared" si="8"/>
        <v>1</v>
      </c>
    </row>
    <row r="101" spans="2:13">
      <c r="B101" s="50"/>
      <c r="C101" s="40" t="s">
        <v>168</v>
      </c>
      <c r="D101" s="39"/>
      <c r="E101" s="39"/>
      <c r="F101" s="39"/>
      <c r="G101" s="41"/>
    </row>
    <row r="102" spans="2:13">
      <c r="B102" s="12"/>
      <c r="C102" s="38" t="s">
        <v>34</v>
      </c>
      <c r="D102" s="26" t="str">
        <f>IF(ISBLANK(E102),"&gt;","v")</f>
        <v>&gt;</v>
      </c>
      <c r="E102" s="35"/>
      <c r="F102" s="26"/>
      <c r="G102" s="27"/>
      <c r="M102">
        <f>IF(D102="v",0,1)</f>
        <v>1</v>
      </c>
    </row>
    <row r="103" spans="2:13">
      <c r="B103" s="50">
        <v>2.17</v>
      </c>
      <c r="C103" s="40" t="s">
        <v>169</v>
      </c>
      <c r="D103" s="39"/>
      <c r="E103" s="39"/>
      <c r="F103" s="39"/>
      <c r="G103" s="41"/>
    </row>
    <row r="104" spans="2:13">
      <c r="B104" s="59"/>
      <c r="C104" s="25" t="s">
        <v>43</v>
      </c>
      <c r="D104" s="25" t="str">
        <f>IF(ISBLANK(E104),"&gt;","v")</f>
        <v>&gt;</v>
      </c>
      <c r="E104" s="33"/>
      <c r="F104" s="25"/>
      <c r="G104" s="24"/>
      <c r="M104">
        <f>IF(D104="v",0,1)</f>
        <v>1</v>
      </c>
    </row>
    <row r="105" spans="2:13">
      <c r="B105" s="59"/>
      <c r="C105" s="25" t="s">
        <v>44</v>
      </c>
      <c r="D105" s="25" t="str">
        <f>IF(ISBLANK(E105),"&gt;","v")</f>
        <v>&gt;</v>
      </c>
      <c r="E105" s="35"/>
      <c r="F105" s="25"/>
      <c r="G105" s="24"/>
      <c r="M105">
        <f>IF(D105="v",0,1)</f>
        <v>1</v>
      </c>
    </row>
    <row r="106" spans="2:13">
      <c r="B106" s="59"/>
      <c r="C106" s="25" t="s">
        <v>45</v>
      </c>
      <c r="D106" s="25" t="str">
        <f>IF(ISBLANK(E106),"&gt;","v")</f>
        <v>&gt;</v>
      </c>
      <c r="E106" s="35"/>
      <c r="F106" s="25"/>
      <c r="G106" s="24"/>
      <c r="M106">
        <f>IF(D106="v",0,1)</f>
        <v>1</v>
      </c>
    </row>
    <row r="107" spans="2:13">
      <c r="B107" s="59"/>
      <c r="C107" s="25" t="s">
        <v>46</v>
      </c>
      <c r="D107" s="25" t="str">
        <f>IF(ISBLANK(E107),"&gt;","v")</f>
        <v>&gt;</v>
      </c>
      <c r="E107" s="35"/>
      <c r="F107" s="25"/>
      <c r="G107" s="24"/>
      <c r="M107">
        <f>IF(D107="v",0,1)</f>
        <v>1</v>
      </c>
    </row>
    <row r="108" spans="2:13">
      <c r="B108" s="12"/>
      <c r="C108" s="26" t="s">
        <v>47</v>
      </c>
      <c r="D108" s="26" t="str">
        <f>IF(ISBLANK(E108),"&gt;","v")</f>
        <v>&gt;</v>
      </c>
      <c r="E108" s="35"/>
      <c r="F108" s="26"/>
      <c r="G108" s="27"/>
      <c r="M108">
        <f>IF(D108="v",0,1)</f>
        <v>1</v>
      </c>
    </row>
    <row r="109" spans="2:13">
      <c r="B109" s="65" t="s">
        <v>170</v>
      </c>
      <c r="C109" s="62" t="s">
        <v>157</v>
      </c>
      <c r="D109" s="66"/>
      <c r="E109" s="66"/>
      <c r="F109" s="66"/>
      <c r="G109" s="67"/>
    </row>
    <row r="110" spans="2:13">
      <c r="B110" s="50">
        <v>2.16</v>
      </c>
      <c r="C110" s="40" t="s">
        <v>171</v>
      </c>
      <c r="D110" s="39"/>
      <c r="E110" s="39"/>
      <c r="F110" s="39"/>
      <c r="G110" s="41"/>
    </row>
    <row r="111" spans="2:13">
      <c r="B111" s="59"/>
      <c r="C111" s="25" t="s">
        <v>40</v>
      </c>
      <c r="D111" s="25" t="str">
        <f>IF(ISBLANK(E111),"&gt;","v")</f>
        <v>&gt;</v>
      </c>
      <c r="E111" s="35"/>
      <c r="F111" s="25"/>
      <c r="G111" s="24"/>
      <c r="M111">
        <f>IF(D111="v",0,1)</f>
        <v>1</v>
      </c>
    </row>
    <row r="112" spans="2:13">
      <c r="B112" s="59"/>
      <c r="C112" s="25" t="s">
        <v>41</v>
      </c>
      <c r="D112" s="25" t="str">
        <f>IF(ISBLANK(E112),"&gt;","v")</f>
        <v>&gt;</v>
      </c>
      <c r="E112" s="35"/>
      <c r="F112" s="25"/>
      <c r="G112" s="24"/>
      <c r="M112">
        <f>IF(D112="v",0,1)</f>
        <v>1</v>
      </c>
    </row>
    <row r="113" spans="2:13">
      <c r="B113" s="59"/>
      <c r="C113" s="25" t="s">
        <v>238</v>
      </c>
      <c r="D113" s="25" t="str">
        <f>IF(ISBLANK(E113),"&gt;","v")</f>
        <v>&gt;</v>
      </c>
      <c r="E113" s="35"/>
      <c r="F113" s="25"/>
      <c r="G113" s="24"/>
      <c r="M113">
        <f>IF(D113="v",0,1)</f>
        <v>1</v>
      </c>
    </row>
    <row r="114" spans="2:13">
      <c r="B114" s="60"/>
      <c r="C114" s="26" t="s">
        <v>42</v>
      </c>
      <c r="D114" s="26" t="str">
        <f>IF(ISBLANK(E114),"&gt;","v")</f>
        <v>&gt;</v>
      </c>
      <c r="E114" s="35"/>
      <c r="F114" s="26"/>
      <c r="G114" s="27"/>
      <c r="M114">
        <f>IF(D114="v",0,1)</f>
        <v>1</v>
      </c>
    </row>
    <row r="115" spans="2:13">
      <c r="B115" s="50">
        <v>2.1800000000000002</v>
      </c>
      <c r="C115" s="40" t="s">
        <v>172</v>
      </c>
      <c r="D115" s="39"/>
      <c r="E115" s="39"/>
      <c r="F115" s="39"/>
      <c r="G115" s="41"/>
    </row>
    <row r="116" spans="2:13">
      <c r="B116" s="59"/>
      <c r="C116" s="25" t="s">
        <v>48</v>
      </c>
      <c r="D116" s="25" t="str">
        <f>IF(ISBLANK(E116),"&gt;","v")</f>
        <v>&gt;</v>
      </c>
      <c r="E116" s="35"/>
      <c r="F116" s="25"/>
      <c r="G116" s="24"/>
      <c r="M116">
        <f>IF(D116="v",0,1)</f>
        <v>1</v>
      </c>
    </row>
    <row r="117" spans="2:13">
      <c r="B117" s="59"/>
      <c r="C117" s="25" t="s">
        <v>49</v>
      </c>
      <c r="D117" s="25" t="str">
        <f>IF(ISBLANK(E117),"&gt;","v")</f>
        <v>&gt;</v>
      </c>
      <c r="E117" s="33"/>
      <c r="F117" s="25"/>
      <c r="G117" s="24"/>
      <c r="M117">
        <f>IF(D117="v",0,1)</f>
        <v>1</v>
      </c>
    </row>
    <row r="118" spans="2:13">
      <c r="B118" s="59"/>
      <c r="C118" s="25" t="s">
        <v>50</v>
      </c>
      <c r="D118" s="25" t="str">
        <f>IF(ISBLANK(E118),"&gt;","v")</f>
        <v>&gt;</v>
      </c>
      <c r="E118" s="33"/>
      <c r="F118" s="25"/>
      <c r="G118" s="24"/>
      <c r="M118">
        <f>IF(D118="v",0,1)</f>
        <v>1</v>
      </c>
    </row>
    <row r="119" spans="2:13">
      <c r="B119" s="60"/>
      <c r="C119" s="26" t="s">
        <v>189</v>
      </c>
      <c r="D119" s="26" t="str">
        <f>IF(ISBLANK(E119),"&gt;","v")</f>
        <v>&gt;</v>
      </c>
      <c r="E119" s="33"/>
      <c r="F119" s="26"/>
      <c r="G119" s="27"/>
      <c r="M119">
        <f>IF(D119="v",0,1)</f>
        <v>1</v>
      </c>
    </row>
    <row r="120" spans="2:13">
      <c r="B120" s="50">
        <v>2.2200000000000002</v>
      </c>
      <c r="C120" s="40" t="s">
        <v>187</v>
      </c>
      <c r="D120" s="39"/>
      <c r="E120" s="39"/>
      <c r="F120" s="39"/>
      <c r="G120" s="41"/>
    </row>
    <row r="121" spans="2:13">
      <c r="B121" s="60"/>
      <c r="C121" s="26" t="s">
        <v>51</v>
      </c>
      <c r="D121" s="26" t="str">
        <f>IF(ISBLANK(E121),"&gt;","v")</f>
        <v>&gt;</v>
      </c>
      <c r="E121" s="35"/>
      <c r="F121" s="26"/>
      <c r="G121" s="27"/>
      <c r="M121">
        <f>IF(D121="v",0,1)</f>
        <v>1</v>
      </c>
    </row>
    <row r="122" spans="2:13">
      <c r="B122" s="50"/>
      <c r="C122" s="40" t="s">
        <v>173</v>
      </c>
      <c r="D122" s="39"/>
      <c r="E122" s="39"/>
      <c r="F122" s="39"/>
      <c r="G122" s="41"/>
    </row>
    <row r="123" spans="2:13">
      <c r="B123" s="59"/>
      <c r="C123" s="25" t="s">
        <v>188</v>
      </c>
      <c r="D123" s="25" t="str">
        <f>IF(ISBLANK(E123),"&gt;","v")</f>
        <v>&gt;</v>
      </c>
      <c r="E123" s="35"/>
      <c r="F123" s="25"/>
      <c r="G123" s="24"/>
      <c r="M123">
        <f>IF(D123="v",0,1)</f>
        <v>1</v>
      </c>
    </row>
    <row r="124" spans="2:13">
      <c r="B124" s="50">
        <v>3.5</v>
      </c>
      <c r="C124" s="40" t="s">
        <v>174</v>
      </c>
      <c r="D124" s="39"/>
      <c r="E124" s="39"/>
      <c r="F124" s="39"/>
      <c r="G124" s="41"/>
    </row>
    <row r="125" spans="2:13">
      <c r="B125" s="59"/>
      <c r="C125" s="25" t="s">
        <v>184</v>
      </c>
      <c r="D125" s="25" t="str">
        <f t="shared" ref="D125:D130" si="9">IF(ISBLANK(E125),"&gt;","v")</f>
        <v>&gt;</v>
      </c>
      <c r="E125" s="35"/>
      <c r="F125" s="25"/>
      <c r="G125" s="24"/>
      <c r="M125">
        <f>IF(D125="v",0,1)</f>
        <v>1</v>
      </c>
    </row>
    <row r="126" spans="2:13">
      <c r="B126" s="59"/>
      <c r="C126" s="25" t="s">
        <v>185</v>
      </c>
      <c r="D126" s="25" t="str">
        <f t="shared" si="9"/>
        <v>&gt;</v>
      </c>
      <c r="E126" s="35"/>
      <c r="F126" s="25"/>
      <c r="G126" s="24"/>
      <c r="M126">
        <f>IF(D126="v",0,1)</f>
        <v>1</v>
      </c>
    </row>
    <row r="127" spans="2:13">
      <c r="B127" s="59"/>
      <c r="C127" s="25" t="s">
        <v>91</v>
      </c>
      <c r="D127" s="25" t="str">
        <f t="shared" si="9"/>
        <v>&gt;</v>
      </c>
      <c r="E127" s="35"/>
      <c r="F127" s="25"/>
      <c r="G127" s="24"/>
      <c r="M127">
        <f>IF(D127="v",0,1)</f>
        <v>1</v>
      </c>
    </row>
    <row r="128" spans="2:13">
      <c r="B128" s="59"/>
      <c r="C128" s="25" t="s">
        <v>239</v>
      </c>
      <c r="D128" s="25" t="str">
        <f t="shared" si="9"/>
        <v>&gt;</v>
      </c>
      <c r="E128" s="35"/>
      <c r="F128" s="25"/>
      <c r="G128" s="24"/>
      <c r="M128">
        <f>IF(D128="v",0,1)</f>
        <v>1</v>
      </c>
    </row>
    <row r="129" spans="2:13">
      <c r="B129" s="59"/>
      <c r="C129" s="25" t="s">
        <v>240</v>
      </c>
      <c r="D129" s="25" t="str">
        <f t="shared" si="9"/>
        <v>&gt;</v>
      </c>
      <c r="E129" s="35"/>
      <c r="F129" s="25"/>
      <c r="G129" s="24"/>
    </row>
    <row r="130" spans="2:13">
      <c r="B130" s="59"/>
      <c r="C130" s="25" t="s">
        <v>186</v>
      </c>
      <c r="D130" s="25" t="str">
        <f t="shared" si="9"/>
        <v>&gt;</v>
      </c>
      <c r="E130" s="35"/>
      <c r="F130" s="25"/>
      <c r="G130" s="24"/>
      <c r="M130">
        <f>IF(D130="v",0,1)</f>
        <v>1</v>
      </c>
    </row>
    <row r="131" spans="2:13">
      <c r="B131" s="50"/>
      <c r="C131" s="40" t="s">
        <v>175</v>
      </c>
      <c r="D131" s="39"/>
      <c r="E131" s="39"/>
      <c r="F131" s="39"/>
      <c r="G131" s="41"/>
    </row>
    <row r="132" spans="2:13">
      <c r="B132" s="59"/>
      <c r="C132" s="31" t="s">
        <v>33</v>
      </c>
      <c r="D132" s="25" t="str">
        <f>IF(ISBLANK(E132),"&gt;","v")</f>
        <v>&gt;</v>
      </c>
      <c r="E132" s="35"/>
      <c r="F132" s="25"/>
      <c r="G132" s="24"/>
      <c r="M132">
        <f>IF(D132="v",0,1)</f>
        <v>1</v>
      </c>
    </row>
    <row r="133" spans="2:13">
      <c r="B133" s="12"/>
      <c r="C133" s="38" t="s">
        <v>206</v>
      </c>
      <c r="D133" s="26" t="str">
        <f>IF(ISBLANK(E133),"&gt;","v")</f>
        <v>&gt;</v>
      </c>
      <c r="E133" s="35"/>
      <c r="F133" s="26"/>
      <c r="G133" s="27"/>
      <c r="M133">
        <f>IF(D133="v",0,1)</f>
        <v>1</v>
      </c>
    </row>
    <row r="134" spans="2:13">
      <c r="B134" s="65" t="s">
        <v>181</v>
      </c>
      <c r="C134" s="62" t="s">
        <v>176</v>
      </c>
      <c r="D134" s="66"/>
      <c r="E134" s="66"/>
      <c r="F134" s="66"/>
      <c r="G134" s="67"/>
    </row>
    <row r="135" spans="2:13">
      <c r="B135" s="50">
        <v>4.0999999999999996</v>
      </c>
      <c r="C135" s="40" t="s">
        <v>177</v>
      </c>
      <c r="D135" s="39"/>
      <c r="E135" s="39"/>
      <c r="F135" s="39"/>
      <c r="G135" s="41"/>
    </row>
    <row r="136" spans="2:13">
      <c r="B136" s="11" t="s">
        <v>241</v>
      </c>
      <c r="C136" s="25" t="s">
        <v>92</v>
      </c>
      <c r="D136" s="25" t="str">
        <f t="shared" ref="D136:D141" si="10">IF(ISBLANK(E136),"&gt;","v")</f>
        <v>&gt;</v>
      </c>
      <c r="E136" s="33"/>
      <c r="F136" s="25"/>
      <c r="G136" s="24"/>
      <c r="M136">
        <f t="shared" ref="M136:M143" si="11">IF(D136="v",0,1)</f>
        <v>1</v>
      </c>
    </row>
    <row r="137" spans="2:13">
      <c r="B137" s="59"/>
      <c r="C137" s="25" t="s">
        <v>93</v>
      </c>
      <c r="D137" s="25" t="str">
        <f t="shared" si="10"/>
        <v>&gt;</v>
      </c>
      <c r="E137" s="33"/>
      <c r="F137" s="25"/>
      <c r="G137" s="24"/>
      <c r="M137">
        <f t="shared" si="11"/>
        <v>1</v>
      </c>
    </row>
    <row r="138" spans="2:13">
      <c r="B138" s="59"/>
      <c r="C138" s="25" t="s">
        <v>94</v>
      </c>
      <c r="D138" s="25" t="str">
        <f t="shared" si="10"/>
        <v>&gt;</v>
      </c>
      <c r="E138" s="35"/>
      <c r="F138" s="25"/>
      <c r="G138" s="24"/>
      <c r="M138">
        <f t="shared" si="11"/>
        <v>1</v>
      </c>
    </row>
    <row r="139" spans="2:13">
      <c r="B139" s="59"/>
      <c r="C139" s="25" t="s">
        <v>95</v>
      </c>
      <c r="D139" s="25" t="str">
        <f t="shared" si="10"/>
        <v>&gt;</v>
      </c>
      <c r="E139" s="35"/>
      <c r="F139" s="25"/>
      <c r="G139" s="24"/>
      <c r="M139">
        <f t="shared" si="11"/>
        <v>1</v>
      </c>
    </row>
    <row r="140" spans="2:13">
      <c r="B140" s="59"/>
      <c r="C140" s="25" t="s">
        <v>96</v>
      </c>
      <c r="D140" s="25" t="str">
        <f t="shared" si="10"/>
        <v>&gt;</v>
      </c>
      <c r="E140" s="35"/>
      <c r="F140" s="25"/>
      <c r="G140" s="24"/>
      <c r="M140">
        <f t="shared" si="11"/>
        <v>1</v>
      </c>
    </row>
    <row r="141" spans="2:13">
      <c r="B141" s="59"/>
      <c r="C141" s="25" t="s">
        <v>97</v>
      </c>
      <c r="D141" s="25" t="str">
        <f t="shared" si="10"/>
        <v>&gt;</v>
      </c>
      <c r="E141" s="35"/>
      <c r="F141" s="25"/>
      <c r="G141" s="24"/>
      <c r="M141">
        <f t="shared" si="11"/>
        <v>1</v>
      </c>
    </row>
    <row r="142" spans="2:13">
      <c r="B142" s="59"/>
      <c r="C142" s="25" t="s">
        <v>98</v>
      </c>
      <c r="D142" s="25" t="str">
        <f>IF(ISBLANK(E142),"&gt;","v")</f>
        <v>&gt;</v>
      </c>
      <c r="E142" s="33"/>
      <c r="F142" s="25"/>
      <c r="G142" s="24"/>
      <c r="M142">
        <f t="shared" si="11"/>
        <v>1</v>
      </c>
    </row>
    <row r="143" spans="2:13">
      <c r="B143" s="59"/>
      <c r="C143" s="25" t="s">
        <v>99</v>
      </c>
      <c r="D143" s="25" t="str">
        <f>IF(ISBLANK(E143),"&gt;","v")</f>
        <v>&gt;</v>
      </c>
      <c r="E143" s="35"/>
      <c r="F143" s="25"/>
      <c r="G143" s="24"/>
      <c r="M143">
        <f t="shared" si="11"/>
        <v>1</v>
      </c>
    </row>
    <row r="144" spans="2:13">
      <c r="B144" s="50">
        <v>4.2</v>
      </c>
      <c r="C144" s="40" t="s">
        <v>179</v>
      </c>
      <c r="D144" s="39"/>
      <c r="E144" s="39"/>
      <c r="F144" s="39"/>
      <c r="G144" s="41"/>
    </row>
    <row r="145" spans="2:13">
      <c r="B145" s="59"/>
      <c r="C145" s="25" t="s">
        <v>106</v>
      </c>
      <c r="D145" s="25" t="str">
        <f>IF(ISBLANK(E145),"&gt;","v")</f>
        <v>&gt;</v>
      </c>
      <c r="E145" s="35"/>
      <c r="F145" s="25"/>
      <c r="G145" s="24"/>
      <c r="M145">
        <f>IF(D145="v",0,1)</f>
        <v>1</v>
      </c>
    </row>
    <row r="146" spans="2:13">
      <c r="B146" s="59"/>
      <c r="C146" s="25" t="s">
        <v>107</v>
      </c>
      <c r="D146" s="25" t="str">
        <f>IF(ISBLANK(E146),"&gt;","v")</f>
        <v>&gt;</v>
      </c>
      <c r="E146" s="35"/>
      <c r="F146" s="25"/>
      <c r="G146" s="24"/>
      <c r="M146">
        <f>IF(D146="v",0,1)</f>
        <v>1</v>
      </c>
    </row>
    <row r="147" spans="2:13">
      <c r="B147" s="59"/>
      <c r="C147" s="25" t="s">
        <v>108</v>
      </c>
      <c r="D147" s="25" t="str">
        <f>IF(ISBLANK(E147),"&gt;","v")</f>
        <v>&gt;</v>
      </c>
      <c r="E147" s="35"/>
      <c r="F147" s="25"/>
      <c r="G147" s="24"/>
      <c r="M147">
        <f>IF(D147="v",0,1)</f>
        <v>1</v>
      </c>
    </row>
    <row r="148" spans="2:13">
      <c r="B148" s="59"/>
      <c r="C148" s="25" t="s">
        <v>109</v>
      </c>
      <c r="D148" s="25" t="str">
        <f>IF(ISBLANK(E148),"&gt;","v")</f>
        <v>&gt;</v>
      </c>
      <c r="E148" s="35"/>
      <c r="F148" s="25"/>
      <c r="G148" s="24"/>
      <c r="M148">
        <f>IF(D148="v",0,1)</f>
        <v>1</v>
      </c>
    </row>
    <row r="149" spans="2:13">
      <c r="B149" s="59"/>
      <c r="C149" s="25" t="s">
        <v>190</v>
      </c>
      <c r="D149" s="25" t="str">
        <f>IF(ISBLANK(E149),"&gt;","v")</f>
        <v>&gt;</v>
      </c>
      <c r="E149" s="33"/>
      <c r="F149" s="25"/>
      <c r="G149" s="24"/>
      <c r="M149">
        <f>IF(D149="v",0,1)</f>
        <v>1</v>
      </c>
    </row>
    <row r="150" spans="2:13">
      <c r="B150" s="50">
        <v>4.0999999999999996</v>
      </c>
      <c r="C150" s="40" t="s">
        <v>180</v>
      </c>
      <c r="D150" s="39"/>
      <c r="E150" s="39"/>
      <c r="F150" s="39"/>
      <c r="G150" s="41"/>
    </row>
    <row r="151" spans="2:13">
      <c r="B151" s="59" t="s">
        <v>242</v>
      </c>
      <c r="C151" s="25" t="s">
        <v>98</v>
      </c>
      <c r="D151" s="25" t="str">
        <f>IF(ISBLANK(E151),"&gt;","v")</f>
        <v>&gt;</v>
      </c>
      <c r="E151" s="33"/>
      <c r="F151" s="25"/>
      <c r="G151" s="24"/>
      <c r="M151">
        <f>IF(D151="v",0,1)</f>
        <v>1</v>
      </c>
    </row>
    <row r="152" spans="2:13">
      <c r="B152" s="59"/>
      <c r="C152" s="25" t="s">
        <v>110</v>
      </c>
      <c r="D152" s="25" t="str">
        <f>IF(ISBLANK(E152),"&gt;","v")</f>
        <v>&gt;</v>
      </c>
      <c r="E152" s="33"/>
      <c r="F152" s="25"/>
      <c r="G152" s="24"/>
      <c r="M152">
        <f>IF(D152="v",0,1)</f>
        <v>1</v>
      </c>
    </row>
    <row r="153" spans="2:13">
      <c r="B153" s="59"/>
      <c r="C153" s="25" t="s">
        <v>111</v>
      </c>
      <c r="D153" s="25" t="str">
        <f>IF(ISBLANK(E153),"&gt;","v")</f>
        <v>&gt;</v>
      </c>
      <c r="E153" s="33"/>
      <c r="F153" s="25"/>
      <c r="G153" s="24"/>
      <c r="M153">
        <f>IF(D153="v",0,1)</f>
        <v>1</v>
      </c>
    </row>
    <row r="154" spans="2:13">
      <c r="B154" s="59"/>
      <c r="C154" s="25" t="s">
        <v>103</v>
      </c>
      <c r="D154" s="25" t="str">
        <f>IF(ISBLANK(E154),"&gt;","v")</f>
        <v>&gt;</v>
      </c>
      <c r="E154" s="35"/>
      <c r="F154" s="25"/>
      <c r="G154" s="24"/>
      <c r="M154">
        <f>IF(D154="v",0,1)</f>
        <v>1</v>
      </c>
    </row>
    <row r="155" spans="2:13">
      <c r="B155" s="59"/>
      <c r="C155" s="25" t="s">
        <v>112</v>
      </c>
      <c r="D155" s="25" t="str">
        <f>IF(ISBLANK(E155),"&gt;","v")</f>
        <v>&gt;</v>
      </c>
      <c r="E155" s="35"/>
      <c r="F155" s="25"/>
      <c r="G155" s="24"/>
      <c r="M155">
        <f>IF(D155="v",0,1)</f>
        <v>1</v>
      </c>
    </row>
    <row r="156" spans="2:13">
      <c r="B156" s="50">
        <v>4.0999999999999996</v>
      </c>
      <c r="C156" s="40" t="s">
        <v>178</v>
      </c>
      <c r="D156" s="39"/>
      <c r="E156" s="39"/>
      <c r="F156" s="39"/>
      <c r="G156" s="41"/>
    </row>
    <row r="157" spans="2:13">
      <c r="B157" s="59" t="s">
        <v>243</v>
      </c>
      <c r="C157" s="25" t="s">
        <v>100</v>
      </c>
      <c r="D157" s="25" t="str">
        <f>IF(ISBLANK(E157),"&gt;","v")</f>
        <v>&gt;</v>
      </c>
      <c r="E157" s="35"/>
      <c r="F157" s="25"/>
      <c r="G157" s="24"/>
      <c r="M157">
        <f t="shared" ref="M157:M164" si="12">IF(D157="v",0,1)</f>
        <v>1</v>
      </c>
    </row>
    <row r="158" spans="2:13">
      <c r="B158" s="59"/>
      <c r="C158" s="25" t="s">
        <v>207</v>
      </c>
      <c r="D158" s="25" t="str">
        <f t="shared" ref="D158:D164" si="13">IF(ISBLANK(E158),"&gt;","v")</f>
        <v>&gt;</v>
      </c>
      <c r="E158" s="33"/>
      <c r="F158" s="25"/>
      <c r="G158" s="24"/>
      <c r="M158">
        <f t="shared" si="12"/>
        <v>1</v>
      </c>
    </row>
    <row r="159" spans="2:13">
      <c r="B159" s="59"/>
      <c r="C159" s="25" t="s">
        <v>101</v>
      </c>
      <c r="D159" s="25" t="str">
        <f t="shared" si="13"/>
        <v>&gt;</v>
      </c>
      <c r="E159" s="33"/>
      <c r="F159" s="25"/>
      <c r="G159" s="24"/>
      <c r="M159">
        <f t="shared" si="12"/>
        <v>1</v>
      </c>
    </row>
    <row r="160" spans="2:13">
      <c r="B160" s="59"/>
      <c r="C160" s="25" t="s">
        <v>102</v>
      </c>
      <c r="D160" s="25" t="str">
        <f t="shared" si="13"/>
        <v>&gt;</v>
      </c>
      <c r="E160" s="33"/>
      <c r="F160" s="25"/>
      <c r="G160" s="24"/>
      <c r="M160">
        <f t="shared" si="12"/>
        <v>1</v>
      </c>
    </row>
    <row r="161" spans="2:13">
      <c r="B161" s="59"/>
      <c r="C161" s="25" t="s">
        <v>208</v>
      </c>
      <c r="D161" s="25" t="str">
        <f t="shared" si="13"/>
        <v>&gt;</v>
      </c>
      <c r="E161" s="35"/>
      <c r="F161" s="25"/>
      <c r="G161" s="24"/>
      <c r="M161">
        <f t="shared" si="12"/>
        <v>1</v>
      </c>
    </row>
    <row r="162" spans="2:13">
      <c r="B162" s="59"/>
      <c r="C162" s="25" t="s">
        <v>209</v>
      </c>
      <c r="D162" s="25" t="str">
        <f t="shared" si="13"/>
        <v>&gt;</v>
      </c>
      <c r="E162" s="35"/>
      <c r="F162" s="25"/>
      <c r="G162" s="24"/>
      <c r="M162">
        <f t="shared" si="12"/>
        <v>1</v>
      </c>
    </row>
    <row r="163" spans="2:13">
      <c r="B163" s="59"/>
      <c r="C163" s="25" t="s">
        <v>104</v>
      </c>
      <c r="D163" s="25" t="str">
        <f t="shared" si="13"/>
        <v>&gt;</v>
      </c>
      <c r="E163" s="35"/>
      <c r="F163" s="25"/>
      <c r="G163" s="24"/>
      <c r="M163">
        <f t="shared" si="12"/>
        <v>1</v>
      </c>
    </row>
    <row r="164" spans="2:13">
      <c r="B164" s="60"/>
      <c r="C164" s="26" t="s">
        <v>105</v>
      </c>
      <c r="D164" s="25" t="str">
        <f t="shared" si="13"/>
        <v>&gt;</v>
      </c>
      <c r="E164" s="35"/>
      <c r="F164" s="26"/>
      <c r="G164" s="27"/>
      <c r="M164">
        <f t="shared" si="12"/>
        <v>1</v>
      </c>
    </row>
  </sheetData>
  <protectedRanges>
    <protectedRange sqref="E14:E31 E33:E77 E79:E108 E110:E164" name="範圍1"/>
  </protectedRanges>
  <mergeCells count="7">
    <mergeCell ref="C9:D9"/>
    <mergeCell ref="C10:D10"/>
    <mergeCell ref="A3:G3"/>
    <mergeCell ref="C5:D5"/>
    <mergeCell ref="C6:D6"/>
    <mergeCell ref="C7:D7"/>
    <mergeCell ref="C8:D8"/>
  </mergeCells>
  <phoneticPr fontId="3" type="noConversion"/>
  <conditionalFormatting sqref="D14">
    <cfRule type="containsText" dxfId="111" priority="116" operator="containsText" text="&gt;">
      <formula>NOT(ISERROR(SEARCH("&gt;",D14)))</formula>
    </cfRule>
  </conditionalFormatting>
  <conditionalFormatting sqref="D15">
    <cfRule type="containsText" dxfId="110" priority="115" operator="containsText" text="&gt;">
      <formula>NOT(ISERROR(SEARCH("&gt;",D15)))</formula>
    </cfRule>
  </conditionalFormatting>
  <conditionalFormatting sqref="D17">
    <cfRule type="containsText" dxfId="109" priority="114" operator="containsText" text="&gt;">
      <formula>NOT(ISERROR(SEARCH("&gt;",D17)))</formula>
    </cfRule>
  </conditionalFormatting>
  <conditionalFormatting sqref="D18">
    <cfRule type="containsText" dxfId="108" priority="113" operator="containsText" text="&gt;">
      <formula>NOT(ISERROR(SEARCH("&gt;",D18)))</formula>
    </cfRule>
  </conditionalFormatting>
  <conditionalFormatting sqref="D19">
    <cfRule type="containsText" dxfId="107" priority="112" operator="containsText" text="&gt;">
      <formula>NOT(ISERROR(SEARCH("&gt;",D19)))</formula>
    </cfRule>
  </conditionalFormatting>
  <conditionalFormatting sqref="D20">
    <cfRule type="containsText" dxfId="106" priority="111" operator="containsText" text="&gt;">
      <formula>NOT(ISERROR(SEARCH("&gt;",D20)))</formula>
    </cfRule>
  </conditionalFormatting>
  <conditionalFormatting sqref="D21">
    <cfRule type="containsText" dxfId="105" priority="110" operator="containsText" text="&gt;">
      <formula>NOT(ISERROR(SEARCH("&gt;",D21)))</formula>
    </cfRule>
  </conditionalFormatting>
  <conditionalFormatting sqref="D22">
    <cfRule type="containsText" dxfId="104" priority="109" operator="containsText" text="&gt;">
      <formula>NOT(ISERROR(SEARCH("&gt;",D22)))</formula>
    </cfRule>
  </conditionalFormatting>
  <conditionalFormatting sqref="D23">
    <cfRule type="containsText" dxfId="103" priority="108" operator="containsText" text="&gt;">
      <formula>NOT(ISERROR(SEARCH("&gt;",D23)))</formula>
    </cfRule>
  </conditionalFormatting>
  <conditionalFormatting sqref="D25:D28">
    <cfRule type="containsText" dxfId="102" priority="107" operator="containsText" text="&gt;">
      <formula>NOT(ISERROR(SEARCH("&gt;",D25)))</formula>
    </cfRule>
  </conditionalFormatting>
  <conditionalFormatting sqref="D30">
    <cfRule type="containsText" dxfId="101" priority="106" operator="containsText" text="&gt;">
      <formula>NOT(ISERROR(SEARCH("&gt;",D30)))</formula>
    </cfRule>
  </conditionalFormatting>
  <conditionalFormatting sqref="D31:D32">
    <cfRule type="containsText" dxfId="100" priority="105" operator="containsText" text="&gt;">
      <formula>NOT(ISERROR(SEARCH("&gt;",D31)))</formula>
    </cfRule>
  </conditionalFormatting>
  <conditionalFormatting sqref="D132">
    <cfRule type="containsText" dxfId="99" priority="104" operator="containsText" text="&gt;">
      <formula>NOT(ISERROR(SEARCH("&gt;",D132)))</formula>
    </cfRule>
  </conditionalFormatting>
  <conditionalFormatting sqref="D133">
    <cfRule type="containsText" dxfId="98" priority="103" operator="containsText" text="&gt;">
      <formula>NOT(ISERROR(SEARCH("&gt;",D133)))</formula>
    </cfRule>
  </conditionalFormatting>
  <conditionalFormatting sqref="D102">
    <cfRule type="containsText" dxfId="97" priority="102" operator="containsText" text="&gt;">
      <formula>NOT(ISERROR(SEARCH("&gt;",D102)))</formula>
    </cfRule>
  </conditionalFormatting>
  <conditionalFormatting sqref="D45:D46">
    <cfRule type="containsText" dxfId="96" priority="101" operator="containsText" text="&gt;">
      <formula>NOT(ISERROR(SEARCH("&gt;",D45)))</formula>
    </cfRule>
  </conditionalFormatting>
  <conditionalFormatting sqref="D47">
    <cfRule type="containsText" dxfId="95" priority="100" operator="containsText" text="&gt;">
      <formula>NOT(ISERROR(SEARCH("&gt;",D47)))</formula>
    </cfRule>
  </conditionalFormatting>
  <conditionalFormatting sqref="D48">
    <cfRule type="containsText" dxfId="94" priority="99" operator="containsText" text="&gt;">
      <formula>NOT(ISERROR(SEARCH("&gt;",D48)))</formula>
    </cfRule>
  </conditionalFormatting>
  <conditionalFormatting sqref="D49">
    <cfRule type="containsText" dxfId="93" priority="98" operator="containsText" text="&gt;">
      <formula>NOT(ISERROR(SEARCH("&gt;",D49)))</formula>
    </cfRule>
  </conditionalFormatting>
  <conditionalFormatting sqref="D82">
    <cfRule type="containsText" dxfId="92" priority="97" operator="containsText" text="&gt;">
      <formula>NOT(ISERROR(SEARCH("&gt;",D82)))</formula>
    </cfRule>
  </conditionalFormatting>
  <conditionalFormatting sqref="D83">
    <cfRule type="containsText" dxfId="91" priority="96" operator="containsText" text="&gt;">
      <formula>NOT(ISERROR(SEARCH("&gt;",D83)))</formula>
    </cfRule>
  </conditionalFormatting>
  <conditionalFormatting sqref="D84">
    <cfRule type="containsText" dxfId="90" priority="95" operator="containsText" text="&gt;">
      <formula>NOT(ISERROR(SEARCH("&gt;",D84)))</formula>
    </cfRule>
  </conditionalFormatting>
  <conditionalFormatting sqref="D85">
    <cfRule type="containsText" dxfId="89" priority="94" operator="containsText" text="&gt;">
      <formula>NOT(ISERROR(SEARCH("&gt;",D85)))</formula>
    </cfRule>
  </conditionalFormatting>
  <conditionalFormatting sqref="D87">
    <cfRule type="containsText" dxfId="88" priority="93" operator="containsText" text="&gt;">
      <formula>NOT(ISERROR(SEARCH("&gt;",D87)))</formula>
    </cfRule>
  </conditionalFormatting>
  <conditionalFormatting sqref="D88">
    <cfRule type="containsText" dxfId="87" priority="92" operator="containsText" text="&gt;">
      <formula>NOT(ISERROR(SEARCH("&gt;",D88)))</formula>
    </cfRule>
  </conditionalFormatting>
  <conditionalFormatting sqref="D111">
    <cfRule type="containsText" dxfId="86" priority="91" operator="containsText" text="&gt;">
      <formula>NOT(ISERROR(SEARCH("&gt;",D111)))</formula>
    </cfRule>
  </conditionalFormatting>
  <conditionalFormatting sqref="D112">
    <cfRule type="containsText" dxfId="85" priority="90" operator="containsText" text="&gt;">
      <formula>NOT(ISERROR(SEARCH("&gt;",D112)))</formula>
    </cfRule>
  </conditionalFormatting>
  <conditionalFormatting sqref="D113">
    <cfRule type="containsText" dxfId="84" priority="89" operator="containsText" text="&gt;">
      <formula>NOT(ISERROR(SEARCH("&gt;",D113)))</formula>
    </cfRule>
  </conditionalFormatting>
  <conditionalFormatting sqref="D114">
    <cfRule type="containsText" dxfId="83" priority="88" operator="containsText" text="&gt;">
      <formula>NOT(ISERROR(SEARCH("&gt;",D114)))</formula>
    </cfRule>
  </conditionalFormatting>
  <conditionalFormatting sqref="D104">
    <cfRule type="containsText" dxfId="82" priority="87" operator="containsText" text="&gt;">
      <formula>NOT(ISERROR(SEARCH("&gt;",D104)))</formula>
    </cfRule>
  </conditionalFormatting>
  <conditionalFormatting sqref="D105">
    <cfRule type="containsText" dxfId="81" priority="86" operator="containsText" text="&gt;">
      <formula>NOT(ISERROR(SEARCH("&gt;",D105)))</formula>
    </cfRule>
  </conditionalFormatting>
  <conditionalFormatting sqref="D106">
    <cfRule type="containsText" dxfId="80" priority="85" operator="containsText" text="&gt;">
      <formula>NOT(ISERROR(SEARCH("&gt;",D106)))</formula>
    </cfRule>
  </conditionalFormatting>
  <conditionalFormatting sqref="D107">
    <cfRule type="containsText" dxfId="79" priority="84" operator="containsText" text="&gt;">
      <formula>NOT(ISERROR(SEARCH("&gt;",D107)))</formula>
    </cfRule>
  </conditionalFormatting>
  <conditionalFormatting sqref="D108">
    <cfRule type="containsText" dxfId="78" priority="83" operator="containsText" text="&gt;">
      <formula>NOT(ISERROR(SEARCH("&gt;",D108)))</formula>
    </cfRule>
  </conditionalFormatting>
  <conditionalFormatting sqref="D116">
    <cfRule type="containsText" dxfId="77" priority="82" operator="containsText" text="&gt;">
      <formula>NOT(ISERROR(SEARCH("&gt;",D116)))</formula>
    </cfRule>
  </conditionalFormatting>
  <conditionalFormatting sqref="D117">
    <cfRule type="containsText" dxfId="76" priority="81" operator="containsText" text="&gt;">
      <formula>NOT(ISERROR(SEARCH("&gt;",D117)))</formula>
    </cfRule>
  </conditionalFormatting>
  <conditionalFormatting sqref="D118">
    <cfRule type="containsText" dxfId="75" priority="80" operator="containsText" text="&gt;">
      <formula>NOT(ISERROR(SEARCH("&gt;",D118)))</formula>
    </cfRule>
  </conditionalFormatting>
  <conditionalFormatting sqref="D119">
    <cfRule type="containsText" dxfId="74" priority="79" operator="containsText" text="&gt;">
      <formula>NOT(ISERROR(SEARCH("&gt;",D119)))</formula>
    </cfRule>
  </conditionalFormatting>
  <conditionalFormatting sqref="D121">
    <cfRule type="containsText" dxfId="73" priority="78" operator="containsText" text="&gt;">
      <formula>NOT(ISERROR(SEARCH("&gt;",D121)))</formula>
    </cfRule>
  </conditionalFormatting>
  <conditionalFormatting sqref="D80">
    <cfRule type="containsText" dxfId="72" priority="77" operator="containsText" text="&gt;">
      <formula>NOT(ISERROR(SEARCH("&gt;",D80)))</formula>
    </cfRule>
  </conditionalFormatting>
  <conditionalFormatting sqref="D90 D93">
    <cfRule type="containsText" dxfId="71" priority="76" operator="containsText" text="&gt;">
      <formula>NOT(ISERROR(SEARCH("&gt;",D90)))</formula>
    </cfRule>
  </conditionalFormatting>
  <conditionalFormatting sqref="D91">
    <cfRule type="containsText" dxfId="70" priority="75" operator="containsText" text="&gt;">
      <formula>NOT(ISERROR(SEARCH("&gt;",D91)))</formula>
    </cfRule>
  </conditionalFormatting>
  <conditionalFormatting sqref="D92">
    <cfRule type="containsText" dxfId="69" priority="74" operator="containsText" text="&gt;">
      <formula>NOT(ISERROR(SEARCH("&gt;",D92)))</formula>
    </cfRule>
  </conditionalFormatting>
  <conditionalFormatting sqref="D123">
    <cfRule type="containsText" dxfId="68" priority="73" operator="containsText" text="&gt;">
      <formula>NOT(ISERROR(SEARCH("&gt;",D123)))</formula>
    </cfRule>
  </conditionalFormatting>
  <conditionalFormatting sqref="D95">
    <cfRule type="containsText" dxfId="67" priority="72" operator="containsText" text="&gt;">
      <formula>NOT(ISERROR(SEARCH("&gt;",D95)))</formula>
    </cfRule>
  </conditionalFormatting>
  <conditionalFormatting sqref="D96">
    <cfRule type="containsText" dxfId="66" priority="71" operator="containsText" text="&gt;">
      <formula>NOT(ISERROR(SEARCH("&gt;",D96)))</formula>
    </cfRule>
  </conditionalFormatting>
  <conditionalFormatting sqref="D97">
    <cfRule type="containsText" dxfId="65" priority="70" operator="containsText" text="&gt;">
      <formula>NOT(ISERROR(SEARCH("&gt;",D97)))</formula>
    </cfRule>
  </conditionalFormatting>
  <conditionalFormatting sqref="D98">
    <cfRule type="containsText" dxfId="64" priority="69" operator="containsText" text="&gt;">
      <formula>NOT(ISERROR(SEARCH("&gt;",D98)))</formula>
    </cfRule>
  </conditionalFormatting>
  <conditionalFormatting sqref="D99">
    <cfRule type="containsText" dxfId="63" priority="68" operator="containsText" text="&gt;">
      <formula>NOT(ISERROR(SEARCH("&gt;",D99)))</formula>
    </cfRule>
  </conditionalFormatting>
  <conditionalFormatting sqref="D100">
    <cfRule type="containsText" dxfId="62" priority="67" operator="containsText" text="&gt;">
      <formula>NOT(ISERROR(SEARCH("&gt;",D100)))</formula>
    </cfRule>
  </conditionalFormatting>
  <conditionalFormatting sqref="D34">
    <cfRule type="containsText" dxfId="61" priority="66" operator="containsText" text="&gt;">
      <formula>NOT(ISERROR(SEARCH("&gt;",D34)))</formula>
    </cfRule>
  </conditionalFormatting>
  <conditionalFormatting sqref="D35">
    <cfRule type="containsText" dxfId="60" priority="65" operator="containsText" text="&gt;">
      <formula>NOT(ISERROR(SEARCH("&gt;",D35)))</formula>
    </cfRule>
  </conditionalFormatting>
  <conditionalFormatting sqref="D36">
    <cfRule type="containsText" dxfId="59" priority="64" operator="containsText" text="&gt;">
      <formula>NOT(ISERROR(SEARCH("&gt;",D36)))</formula>
    </cfRule>
  </conditionalFormatting>
  <conditionalFormatting sqref="D37">
    <cfRule type="containsText" dxfId="58" priority="63" operator="containsText" text="&gt;">
      <formula>NOT(ISERROR(SEARCH("&gt;",D37)))</formula>
    </cfRule>
  </conditionalFormatting>
  <conditionalFormatting sqref="D38">
    <cfRule type="containsText" dxfId="57" priority="62" operator="containsText" text="&gt;">
      <formula>NOT(ISERROR(SEARCH("&gt;",D38)))</formula>
    </cfRule>
  </conditionalFormatting>
  <conditionalFormatting sqref="D39">
    <cfRule type="containsText" dxfId="56" priority="61" operator="containsText" text="&gt;">
      <formula>NOT(ISERROR(SEARCH("&gt;",D39)))</formula>
    </cfRule>
  </conditionalFormatting>
  <conditionalFormatting sqref="D40">
    <cfRule type="containsText" dxfId="55" priority="60" operator="containsText" text="&gt;">
      <formula>NOT(ISERROR(SEARCH("&gt;",D40)))</formula>
    </cfRule>
  </conditionalFormatting>
  <conditionalFormatting sqref="D41">
    <cfRule type="containsText" dxfId="54" priority="59" operator="containsText" text="&gt;">
      <formula>NOT(ISERROR(SEARCH("&gt;",D41)))</formula>
    </cfRule>
  </conditionalFormatting>
  <conditionalFormatting sqref="D42">
    <cfRule type="containsText" dxfId="53" priority="58" operator="containsText" text="&gt;">
      <formula>NOT(ISERROR(SEARCH("&gt;",D42)))</formula>
    </cfRule>
  </conditionalFormatting>
  <conditionalFormatting sqref="D43">
    <cfRule type="containsText" dxfId="52" priority="57" operator="containsText" text="&gt;">
      <formula>NOT(ISERROR(SEARCH("&gt;",D43)))</formula>
    </cfRule>
  </conditionalFormatting>
  <conditionalFormatting sqref="D51">
    <cfRule type="containsText" dxfId="51" priority="56" operator="containsText" text="&gt;">
      <formula>NOT(ISERROR(SEARCH("&gt;",D51)))</formula>
    </cfRule>
  </conditionalFormatting>
  <conditionalFormatting sqref="D52">
    <cfRule type="containsText" dxfId="50" priority="55" operator="containsText" text="&gt;">
      <formula>NOT(ISERROR(SEARCH("&gt;",D52)))</formula>
    </cfRule>
  </conditionalFormatting>
  <conditionalFormatting sqref="D54">
    <cfRule type="containsText" dxfId="49" priority="54" operator="containsText" text="&gt;">
      <formula>NOT(ISERROR(SEARCH("&gt;",D54)))</formula>
    </cfRule>
  </conditionalFormatting>
  <conditionalFormatting sqref="D55">
    <cfRule type="containsText" dxfId="48" priority="53" operator="containsText" text="&gt;">
      <formula>NOT(ISERROR(SEARCH("&gt;",D55)))</formula>
    </cfRule>
  </conditionalFormatting>
  <conditionalFormatting sqref="D57">
    <cfRule type="containsText" dxfId="47" priority="52" operator="containsText" text="&gt;">
      <formula>NOT(ISERROR(SEARCH("&gt;",D57)))</formula>
    </cfRule>
  </conditionalFormatting>
  <conditionalFormatting sqref="D58">
    <cfRule type="containsText" dxfId="46" priority="51" operator="containsText" text="&gt;">
      <formula>NOT(ISERROR(SEARCH("&gt;",D58)))</formula>
    </cfRule>
  </conditionalFormatting>
  <conditionalFormatting sqref="D59">
    <cfRule type="containsText" dxfId="45" priority="50" operator="containsText" text="&gt;">
      <formula>NOT(ISERROR(SEARCH("&gt;",D59)))</formula>
    </cfRule>
  </conditionalFormatting>
  <conditionalFormatting sqref="D61">
    <cfRule type="containsText" dxfId="44" priority="49" operator="containsText" text="&gt;">
      <formula>NOT(ISERROR(SEARCH("&gt;",D61)))</formula>
    </cfRule>
  </conditionalFormatting>
  <conditionalFormatting sqref="D62">
    <cfRule type="containsText" dxfId="43" priority="48" operator="containsText" text="&gt;">
      <formula>NOT(ISERROR(SEARCH("&gt;",D62)))</formula>
    </cfRule>
  </conditionalFormatting>
  <conditionalFormatting sqref="D63">
    <cfRule type="containsText" dxfId="42" priority="47" operator="containsText" text="&gt;">
      <formula>NOT(ISERROR(SEARCH("&gt;",D63)))</formula>
    </cfRule>
  </conditionalFormatting>
  <conditionalFormatting sqref="D64">
    <cfRule type="containsText" dxfId="41" priority="46" operator="containsText" text="&gt;">
      <formula>NOT(ISERROR(SEARCH("&gt;",D64)))</formula>
    </cfRule>
  </conditionalFormatting>
  <conditionalFormatting sqref="D65">
    <cfRule type="containsText" dxfId="40" priority="45" operator="containsText" text="&gt;">
      <formula>NOT(ISERROR(SEARCH("&gt;",D65)))</formula>
    </cfRule>
  </conditionalFormatting>
  <conditionalFormatting sqref="D67">
    <cfRule type="containsText" dxfId="39" priority="44" operator="containsText" text="&gt;">
      <formula>NOT(ISERROR(SEARCH("&gt;",D67)))</formula>
    </cfRule>
  </conditionalFormatting>
  <conditionalFormatting sqref="D68">
    <cfRule type="containsText" dxfId="38" priority="43" operator="containsText" text="&gt;">
      <formula>NOT(ISERROR(SEARCH("&gt;",D68)))</formula>
    </cfRule>
  </conditionalFormatting>
  <conditionalFormatting sqref="D69">
    <cfRule type="containsText" dxfId="37" priority="42" operator="containsText" text="&gt;">
      <formula>NOT(ISERROR(SEARCH("&gt;",D69)))</formula>
    </cfRule>
  </conditionalFormatting>
  <conditionalFormatting sqref="D70">
    <cfRule type="containsText" dxfId="36" priority="41" operator="containsText" text="&gt;">
      <formula>NOT(ISERROR(SEARCH("&gt;",D70)))</formula>
    </cfRule>
  </conditionalFormatting>
  <conditionalFormatting sqref="D71">
    <cfRule type="containsText" dxfId="35" priority="40" operator="containsText" text="&gt;">
      <formula>NOT(ISERROR(SEARCH("&gt;",D71)))</formula>
    </cfRule>
  </conditionalFormatting>
  <conditionalFormatting sqref="D72">
    <cfRule type="containsText" dxfId="34" priority="39" operator="containsText" text="&gt;">
      <formula>NOT(ISERROR(SEARCH("&gt;",D72)))</formula>
    </cfRule>
  </conditionalFormatting>
  <conditionalFormatting sqref="D73">
    <cfRule type="containsText" dxfId="33" priority="38" operator="containsText" text="&gt;">
      <formula>NOT(ISERROR(SEARCH("&gt;",D73)))</formula>
    </cfRule>
  </conditionalFormatting>
  <conditionalFormatting sqref="D74">
    <cfRule type="containsText" dxfId="32" priority="37" operator="containsText" text="&gt;">
      <formula>NOT(ISERROR(SEARCH("&gt;",D74)))</formula>
    </cfRule>
  </conditionalFormatting>
  <conditionalFormatting sqref="D75">
    <cfRule type="containsText" dxfId="31" priority="36" operator="containsText" text="&gt;">
      <formula>NOT(ISERROR(SEARCH("&gt;",D75)))</formula>
    </cfRule>
  </conditionalFormatting>
  <conditionalFormatting sqref="D76">
    <cfRule type="containsText" dxfId="30" priority="35" operator="containsText" text="&gt;">
      <formula>NOT(ISERROR(SEARCH("&gt;",D76)))</formula>
    </cfRule>
  </conditionalFormatting>
  <conditionalFormatting sqref="D77">
    <cfRule type="containsText" dxfId="29" priority="34" operator="containsText" text="&gt;">
      <formula>NOT(ISERROR(SEARCH("&gt;",D77)))</formula>
    </cfRule>
  </conditionalFormatting>
  <conditionalFormatting sqref="D125">
    <cfRule type="containsText" dxfId="28" priority="33" operator="containsText" text="&gt;">
      <formula>NOT(ISERROR(SEARCH("&gt;",D125)))</formula>
    </cfRule>
  </conditionalFormatting>
  <conditionalFormatting sqref="D126">
    <cfRule type="containsText" dxfId="27" priority="32" operator="containsText" text="&gt;">
      <formula>NOT(ISERROR(SEARCH("&gt;",D126)))</formula>
    </cfRule>
  </conditionalFormatting>
  <conditionalFormatting sqref="D127">
    <cfRule type="containsText" dxfId="26" priority="31" operator="containsText" text="&gt;">
      <formula>NOT(ISERROR(SEARCH("&gt;",D127)))</formula>
    </cfRule>
  </conditionalFormatting>
  <conditionalFormatting sqref="D128:D129">
    <cfRule type="containsText" dxfId="25" priority="30" operator="containsText" text="&gt;">
      <formula>NOT(ISERROR(SEARCH("&gt;",D128)))</formula>
    </cfRule>
  </conditionalFormatting>
  <conditionalFormatting sqref="D130">
    <cfRule type="containsText" dxfId="24" priority="29" operator="containsText" text="&gt;">
      <formula>NOT(ISERROR(SEARCH("&gt;",D130)))</formula>
    </cfRule>
  </conditionalFormatting>
  <conditionalFormatting sqref="D136">
    <cfRule type="containsText" dxfId="23" priority="28" operator="containsText" text="&gt;">
      <formula>NOT(ISERROR(SEARCH("&gt;",D136)))</formula>
    </cfRule>
  </conditionalFormatting>
  <conditionalFormatting sqref="D137">
    <cfRule type="containsText" dxfId="22" priority="27" operator="containsText" text="&gt;">
      <formula>NOT(ISERROR(SEARCH("&gt;",D137)))</formula>
    </cfRule>
  </conditionalFormatting>
  <conditionalFormatting sqref="D138">
    <cfRule type="containsText" dxfId="21" priority="26" operator="containsText" text="&gt;">
      <formula>NOT(ISERROR(SEARCH("&gt;",D138)))</formula>
    </cfRule>
  </conditionalFormatting>
  <conditionalFormatting sqref="D139">
    <cfRule type="containsText" dxfId="20" priority="25" operator="containsText" text="&gt;">
      <formula>NOT(ISERROR(SEARCH("&gt;",D139)))</formula>
    </cfRule>
  </conditionalFormatting>
  <conditionalFormatting sqref="D140">
    <cfRule type="containsText" dxfId="19" priority="24" operator="containsText" text="&gt;">
      <formula>NOT(ISERROR(SEARCH("&gt;",D140)))</formula>
    </cfRule>
  </conditionalFormatting>
  <conditionalFormatting sqref="D141">
    <cfRule type="containsText" dxfId="18" priority="23" operator="containsText" text="&gt;">
      <formula>NOT(ISERROR(SEARCH("&gt;",D141)))</formula>
    </cfRule>
  </conditionalFormatting>
  <conditionalFormatting sqref="D142">
    <cfRule type="containsText" dxfId="17" priority="22" operator="containsText" text="&gt;">
      <formula>NOT(ISERROR(SEARCH("&gt;",D142)))</formula>
    </cfRule>
  </conditionalFormatting>
  <conditionalFormatting sqref="D143">
    <cfRule type="containsText" dxfId="16" priority="21" operator="containsText" text="&gt;">
      <formula>NOT(ISERROR(SEARCH("&gt;",D143)))</formula>
    </cfRule>
  </conditionalFormatting>
  <conditionalFormatting sqref="D157:D164">
    <cfRule type="containsText" dxfId="15" priority="20" operator="containsText" text="&gt;">
      <formula>NOT(ISERROR(SEARCH("&gt;",D157)))</formula>
    </cfRule>
  </conditionalFormatting>
  <conditionalFormatting sqref="D145">
    <cfRule type="containsText" dxfId="14" priority="18" operator="containsText" text="&gt;">
      <formula>NOT(ISERROR(SEARCH("&gt;",D145)))</formula>
    </cfRule>
  </conditionalFormatting>
  <conditionalFormatting sqref="D146">
    <cfRule type="containsText" dxfId="13" priority="17" operator="containsText" text="&gt;">
      <formula>NOT(ISERROR(SEARCH("&gt;",D146)))</formula>
    </cfRule>
  </conditionalFormatting>
  <conditionalFormatting sqref="D147">
    <cfRule type="containsText" dxfId="12" priority="16" operator="containsText" text="&gt;">
      <formula>NOT(ISERROR(SEARCH("&gt;",D147)))</formula>
    </cfRule>
  </conditionalFormatting>
  <conditionalFormatting sqref="D148">
    <cfRule type="containsText" dxfId="11" priority="15" operator="containsText" text="&gt;">
      <formula>NOT(ISERROR(SEARCH("&gt;",D148)))</formula>
    </cfRule>
  </conditionalFormatting>
  <conditionalFormatting sqref="D149">
    <cfRule type="containsText" dxfId="10" priority="14" operator="containsText" text="&gt;">
      <formula>NOT(ISERROR(SEARCH("&gt;",D149)))</formula>
    </cfRule>
  </conditionalFormatting>
  <conditionalFormatting sqref="D151">
    <cfRule type="containsText" dxfId="9" priority="13" operator="containsText" text="&gt;">
      <formula>NOT(ISERROR(SEARCH("&gt;",D151)))</formula>
    </cfRule>
  </conditionalFormatting>
  <conditionalFormatting sqref="D152">
    <cfRule type="containsText" dxfId="8" priority="12" operator="containsText" text="&gt;">
      <formula>NOT(ISERROR(SEARCH("&gt;",D152)))</formula>
    </cfRule>
  </conditionalFormatting>
  <conditionalFormatting sqref="D153">
    <cfRule type="containsText" dxfId="7" priority="11" operator="containsText" text="&gt;">
      <formula>NOT(ISERROR(SEARCH("&gt;",D153)))</formula>
    </cfRule>
  </conditionalFormatting>
  <conditionalFormatting sqref="D154">
    <cfRule type="containsText" dxfId="6" priority="10" operator="containsText" text="&gt;">
      <formula>NOT(ISERROR(SEARCH("&gt;",D154)))</formula>
    </cfRule>
  </conditionalFormatting>
  <conditionalFormatting sqref="D155">
    <cfRule type="containsText" dxfId="5" priority="9" operator="containsText" text="&gt;">
      <formula>NOT(ISERROR(SEARCH("&gt;",D155)))</formula>
    </cfRule>
  </conditionalFormatting>
  <conditionalFormatting sqref="G6">
    <cfRule type="expression" dxfId="4" priority="5">
      <formula>IF($G$6="Complete",1)</formula>
    </cfRule>
    <cfRule type="containsText" dxfId="3" priority="6" operator="containsText" text="in">
      <formula>NOT(ISERROR(SEARCH("in",G6)))</formula>
    </cfRule>
  </conditionalFormatting>
  <conditionalFormatting sqref="G7">
    <cfRule type="expression" dxfId="2" priority="3">
      <formula>IF($G$7="Complete",1)</formula>
    </cfRule>
    <cfRule type="containsText" dxfId="1" priority="4" operator="containsText" text="pic">
      <formula>NOT(ISERROR(SEARCH("pic",G7)))</formula>
    </cfRule>
  </conditionalFormatting>
  <conditionalFormatting sqref="E32">
    <cfRule type="containsText" dxfId="0" priority="1" operator="containsText" text="&gt;">
      <formula>NOT(ISERROR(SEARCH("&gt;",E32)))</formula>
    </cfRule>
  </conditionalFormatting>
  <dataValidations count="24">
    <dataValidation type="whole" operator="lessThanOrEqual" allowBlank="1" showInputMessage="1" showErrorMessage="1" sqref="E142 E158 E151">
      <formula1>1</formula1>
    </dataValidation>
    <dataValidation type="whole" operator="lessThanOrEqual" allowBlank="1" showInputMessage="1" showErrorMessage="1" sqref="E136:E137 E159:E160 E149 E152:E153">
      <formula1>50</formula1>
    </dataValidation>
    <dataValidation type="whole" operator="lessThanOrEqual" allowBlank="1" showInputMessage="1" showErrorMessage="1" sqref="E58">
      <formula1>6</formula1>
    </dataValidation>
    <dataValidation type="whole" operator="lessThanOrEqual" allowBlank="1" showInputMessage="1" showErrorMessage="1" sqref="E55">
      <formula1>10</formula1>
    </dataValidation>
    <dataValidation type="whole" operator="lessThanOrEqual" allowBlank="1" showInputMessage="1" showErrorMessage="1" sqref="E54">
      <formula1>80</formula1>
    </dataValidation>
    <dataValidation type="whole" operator="lessThanOrEqual" allowBlank="1" showInputMessage="1" showErrorMessage="1" sqref="E43">
      <formula1>200</formula1>
    </dataValidation>
    <dataValidation type="whole" operator="greaterThanOrEqual" allowBlank="1" showInputMessage="1" showErrorMessage="1" sqref="E42">
      <formula1>100</formula1>
    </dataValidation>
    <dataValidation type="whole" operator="greaterThanOrEqual" allowBlank="1" showInputMessage="1" showErrorMessage="1" sqref="E41">
      <formula1>700</formula1>
    </dataValidation>
    <dataValidation type="whole" operator="greaterThanOrEqual" allowBlank="1" showInputMessage="1" showErrorMessage="1" sqref="E40">
      <formula1>880</formula1>
    </dataValidation>
    <dataValidation type="whole" allowBlank="1" showInputMessage="1" showErrorMessage="1" sqref="E39">
      <formula1>2200</formula1>
      <formula2>3500</formula2>
    </dataValidation>
    <dataValidation type="whole" allowBlank="1" showInputMessage="1" showErrorMessage="1" sqref="E34">
      <formula1>1000</formula1>
      <formula2>1300</formula2>
    </dataValidation>
    <dataValidation type="whole" operator="greaterThanOrEqual" allowBlank="1" showInputMessage="1" showErrorMessage="1" sqref="E35:E36">
      <formula1>800</formula1>
    </dataValidation>
    <dataValidation type="whole" operator="greaterThanOrEqual" allowBlank="1" showInputMessage="1" showErrorMessage="1" sqref="E38">
      <formula1>1200</formula1>
    </dataValidation>
    <dataValidation type="whole" allowBlank="1" showInputMessage="1" showErrorMessage="1" sqref="E37">
      <formula1>1200</formula1>
      <formula2>1300</formula2>
    </dataValidation>
    <dataValidation type="whole" allowBlank="1" showInputMessage="1" showErrorMessage="1" sqref="E119">
      <formula1>1</formula1>
      <formula2>110</formula2>
    </dataValidation>
    <dataValidation type="whole" allowBlank="1" showInputMessage="1" showErrorMessage="1" sqref="E118">
      <formula1>1</formula1>
      <formula2>120</formula2>
    </dataValidation>
    <dataValidation type="whole" allowBlank="1" showInputMessage="1" showErrorMessage="1" sqref="E117">
      <formula1>1</formula1>
      <formula2>999</formula2>
    </dataValidation>
    <dataValidation type="whole" allowBlank="1" showInputMessage="1" showErrorMessage="1" sqref="E104">
      <formula1>1</formula1>
      <formula2>10</formula2>
    </dataValidation>
    <dataValidation type="whole" allowBlank="1" showInputMessage="1" showErrorMessage="1" sqref="E26 E45:E46">
      <formula1>1</formula1>
      <formula2>4</formula2>
    </dataValidation>
    <dataValidation type="list" allowBlank="1" showInputMessage="1" showErrorMessage="1" sqref="E22:E23 E25 E28 E154:E155 E132:E133 E102 E47:E49 E82:E85 E87:E88 E111:E114 E105:E108 E116 E121 E80 E90:E93 E123 E95:E100 E51:E52 E57 E59 E61:E65 E67:E77 E30:E31 E138:E141 E143 E157 E161:E164 E145:E148 E125:E130">
      <formula1>"Yes,No"</formula1>
    </dataValidation>
    <dataValidation type="textLength" allowBlank="1" showInputMessage="1" showErrorMessage="1" sqref="E18:E20 E27">
      <formula1>5</formula1>
      <formula2>99</formula2>
    </dataValidation>
    <dataValidation type="list" allowBlank="1" showInputMessage="1" showErrorMessage="1" sqref="E21">
      <formula1>"SolarEV"</formula1>
    </dataValidation>
    <dataValidation type="whole" allowBlank="1" showInputMessage="1" showErrorMessage="1" sqref="E15">
      <formula1>1</formula1>
      <formula2>99</formula2>
    </dataValidation>
    <dataValidation type="date" allowBlank="1" showInputMessage="1" showErrorMessage="1" sqref="E13">
      <formula1>42826</formula1>
      <formula2>42911</formula2>
    </dataValidation>
  </dataValidations>
  <hyperlinks>
    <hyperlink ref="F15" location="rev!A1" display="Revision"/>
    <hyperlink ref="F28" location="dc!A1" display="Changes"/>
    <hyperlink ref="F30" location="es!A1" display="Electrical system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B5" sqref="B5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131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"Yes,N.A."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132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133</v>
      </c>
      <c r="D1" s="54" t="s">
        <v>193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"/>
  <sheetViews>
    <sheetView zoomScaleNormal="100" workbookViewId="0"/>
  </sheetViews>
  <sheetFormatPr defaultRowHeight="15.75"/>
  <cols>
    <col min="2" max="2" width="10.140625" bestFit="1" customWidth="1"/>
    <col min="3" max="3" width="89.42578125" customWidth="1"/>
  </cols>
  <sheetData>
    <row r="2" spans="2:3" s="1" customFormat="1" ht="16.5" thickBot="1">
      <c r="B2" s="53" t="s">
        <v>113</v>
      </c>
      <c r="C2" s="52" t="s">
        <v>114</v>
      </c>
    </row>
  </sheetData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"/>
  <sheetViews>
    <sheetView workbookViewId="0">
      <selection activeCell="G13" sqref="G13"/>
    </sheetView>
  </sheetViews>
  <sheetFormatPr defaultRowHeight="15.75"/>
  <cols>
    <col min="3" max="3" width="89.42578125" customWidth="1"/>
  </cols>
  <sheetData>
    <row r="1" spans="2:3" s="1" customFormat="1" ht="16.5" thickBot="1">
      <c r="C1" s="52" t="s">
        <v>115</v>
      </c>
    </row>
    <row r="3" spans="2:3">
      <c r="B3" t="s">
        <v>215</v>
      </c>
      <c r="C3" t="s">
        <v>216</v>
      </c>
    </row>
    <row r="4" spans="2:3">
      <c r="B4" t="s">
        <v>217</v>
      </c>
      <c r="C4" t="s">
        <v>218</v>
      </c>
    </row>
    <row r="5" spans="2:3">
      <c r="B5" t="s">
        <v>219</v>
      </c>
      <c r="C5" t="s">
        <v>220</v>
      </c>
    </row>
    <row r="6" spans="2:3">
      <c r="B6" t="s">
        <v>221</v>
      </c>
      <c r="C6" t="s">
        <v>222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I14" sqref="I14"/>
    </sheetView>
  </sheetViews>
  <sheetFormatPr defaultRowHeight="15.75"/>
  <cols>
    <col min="3" max="3" width="89.42578125" customWidth="1"/>
    <col min="4" max="4" width="14.28515625" bestFit="1" customWidth="1"/>
  </cols>
  <sheetData>
    <row r="1" spans="3:13" s="1" customFormat="1" ht="16.5" thickBot="1">
      <c r="C1" s="52" t="s">
        <v>116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117</v>
      </c>
      <c r="D1" s="54" t="s">
        <v>191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118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/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119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1"/>
  <sheetViews>
    <sheetView workbookViewId="0">
      <selection activeCell="D1" sqref="D1"/>
    </sheetView>
  </sheetViews>
  <sheetFormatPr defaultRowHeight="15.75"/>
  <cols>
    <col min="3" max="3" width="89.42578125" customWidth="1"/>
    <col min="4" max="4" width="14.28515625" customWidth="1"/>
  </cols>
  <sheetData>
    <row r="1" spans="3:13" s="1" customFormat="1" ht="16.5" thickBot="1">
      <c r="C1" s="52" t="s">
        <v>120</v>
      </c>
      <c r="D1" s="54" t="s">
        <v>140</v>
      </c>
      <c r="E1" s="3"/>
      <c r="M1" s="1">
        <f>IF(ISBLANK(E1),1,0)</f>
        <v>1</v>
      </c>
    </row>
  </sheetData>
  <phoneticPr fontId="3" type="noConversion"/>
  <dataValidations count="1">
    <dataValidation type="list" allowBlank="1" showInputMessage="1" showErrorMessage="1" sqref="E1">
      <formula1>"Yes"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Instructions</vt:lpstr>
      <vt:lpstr>Technical Submission form-Table</vt:lpstr>
      <vt:lpstr>rev</vt:lpstr>
      <vt:lpstr>dc</vt:lpstr>
      <vt:lpstr>side</vt:lpstr>
      <vt:lpstr>top</vt:lpstr>
      <vt:lpstr>front</vt:lpstr>
      <vt:lpstr>rear</vt:lpstr>
      <vt:lpstr>3D</vt:lpstr>
      <vt:lpstr>window</vt:lpstr>
      <vt:lpstr>mirror</vt:lpstr>
      <vt:lpstr>bh</vt:lpstr>
      <vt:lpstr>wheelbh</vt:lpstr>
      <vt:lpstr>rb</vt:lpstr>
      <vt:lpstr>vp</vt:lpstr>
      <vt:lpstr>br</vt:lpstr>
      <vt:lpstr>cg</vt:lpstr>
      <vt:lpstr>sb</vt:lpstr>
      <vt:lpstr>lug</vt:lpstr>
      <vt:lpstr>tow</vt:lpstr>
      <vt:lpstr>es</vt:lpstr>
      <vt:lpstr>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2024-07-10T08:53:59Z</dcterms:modified>
</cp:coreProperties>
</file>